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andon/Desktop/U-League/"/>
    </mc:Choice>
  </mc:AlternateContent>
  <xr:revisionPtr revIDLastSave="0" documentId="8_{8033364B-AD25-3E42-9AF1-5D9D8937687D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Team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1" i="1" l="1"/>
  <c r="C131" i="1"/>
  <c r="I12" i="1" s="1"/>
  <c r="J12" i="1" s="1"/>
  <c r="J111" i="1"/>
  <c r="I111" i="1"/>
  <c r="I11" i="1" s="1"/>
  <c r="J11" i="1" s="1"/>
  <c r="D109" i="1"/>
  <c r="C109" i="1"/>
  <c r="I10" i="1" s="1"/>
  <c r="J10" i="1" s="1"/>
  <c r="J89" i="1"/>
  <c r="I89" i="1"/>
  <c r="I9" i="1" s="1"/>
  <c r="J9" i="1" s="1"/>
  <c r="D87" i="1"/>
  <c r="C87" i="1"/>
  <c r="I8" i="1" s="1"/>
  <c r="J8" i="1" s="1"/>
  <c r="J67" i="1"/>
  <c r="I67" i="1"/>
  <c r="I7" i="1" s="1"/>
  <c r="J7" i="1" s="1"/>
  <c r="D65" i="1"/>
  <c r="C65" i="1"/>
  <c r="I6" i="1" s="1"/>
  <c r="J6" i="1" s="1"/>
  <c r="J45" i="1"/>
  <c r="I45" i="1"/>
  <c r="I5" i="1" s="1"/>
  <c r="J5" i="1" s="1"/>
  <c r="D43" i="1"/>
  <c r="C43" i="1"/>
  <c r="I4" i="1" s="1"/>
  <c r="J4" i="1" s="1"/>
  <c r="D21" i="1"/>
  <c r="C21" i="1"/>
  <c r="I3" i="1" s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Q3" i="1"/>
  <c r="P3" i="1"/>
  <c r="O3" i="1"/>
  <c r="N3" i="1"/>
  <c r="M3" i="1"/>
  <c r="L3" i="1"/>
  <c r="K3" i="1"/>
  <c r="Q23" i="1" l="1"/>
  <c r="N23" i="1"/>
  <c r="L23" i="1"/>
  <c r="P23" i="1"/>
  <c r="O23" i="1"/>
  <c r="M23" i="1"/>
  <c r="K23" i="1"/>
  <c r="J3" i="1"/>
  <c r="I23" i="1"/>
</calcChain>
</file>

<file path=xl/sharedStrings.xml><?xml version="1.0" encoding="utf-8"?>
<sst xmlns="http://schemas.openxmlformats.org/spreadsheetml/2006/main" count="449" uniqueCount="222">
  <si>
    <t>Charlestown Chiefs</t>
  </si>
  <si>
    <t>Position</t>
  </si>
  <si>
    <t>Player</t>
  </si>
  <si>
    <t>Cost</t>
  </si>
  <si>
    <t>Contract Year</t>
  </si>
  <si>
    <t>Sealed Bid</t>
  </si>
  <si>
    <t>Number</t>
  </si>
  <si>
    <t>Name</t>
  </si>
  <si>
    <t>Remaining Budget</t>
  </si>
  <si>
    <t>Max Bid</t>
  </si>
  <si>
    <t>Total Drafted</t>
  </si>
  <si>
    <t>QB</t>
  </si>
  <si>
    <t>RB</t>
  </si>
  <si>
    <t>WR</t>
  </si>
  <si>
    <t>TE</t>
  </si>
  <si>
    <t>K</t>
  </si>
  <si>
    <t>DEF</t>
  </si>
  <si>
    <t>The Wall-Stars</t>
  </si>
  <si>
    <t>D/ST</t>
  </si>
  <si>
    <t>Struggling Namaths</t>
  </si>
  <si>
    <t>Eyelid Envy</t>
  </si>
  <si>
    <t>Jerrah's Kids</t>
  </si>
  <si>
    <t>Team Skeetbox</t>
  </si>
  <si>
    <t>Santa's Little Helpers</t>
  </si>
  <si>
    <t>Hingle McCringleberrys</t>
  </si>
  <si>
    <t>Got Gluten</t>
  </si>
  <si>
    <t>Carolina Banthas</t>
  </si>
  <si>
    <t>Total</t>
  </si>
  <si>
    <t>Stefon Diggs</t>
  </si>
  <si>
    <t>CeeDee Lamb</t>
  </si>
  <si>
    <t>Justin Jefferson</t>
  </si>
  <si>
    <t>Aaron Jones</t>
  </si>
  <si>
    <t>George Kittle</t>
  </si>
  <si>
    <t>Justin Tucker</t>
  </si>
  <si>
    <t>DJ Moore</t>
  </si>
  <si>
    <t>Courtland Sutton</t>
  </si>
  <si>
    <t>Joe Mixon</t>
  </si>
  <si>
    <t>Jalen Hurts</t>
  </si>
  <si>
    <t>Dallas Goedert</t>
  </si>
  <si>
    <t>Christian McCaffrey</t>
  </si>
  <si>
    <t>Bills</t>
  </si>
  <si>
    <t>JaMarr Chase</t>
  </si>
  <si>
    <t>Devonta Smith</t>
  </si>
  <si>
    <t>Jaylen Waddle</t>
  </si>
  <si>
    <t>Deebo Samuel</t>
  </si>
  <si>
    <t>Patrick Mahomes</t>
  </si>
  <si>
    <t>Lamar Jackson</t>
  </si>
  <si>
    <t>Saquon Barkley</t>
  </si>
  <si>
    <t>Breece Hall</t>
  </si>
  <si>
    <t>Josh Jacobs</t>
  </si>
  <si>
    <t>Brian Robinson</t>
  </si>
  <si>
    <t>Rachaad White</t>
  </si>
  <si>
    <t>Tyreek Hill</t>
  </si>
  <si>
    <t>Gabriel Davis</t>
  </si>
  <si>
    <t>Chris Godwin</t>
  </si>
  <si>
    <t>Chris Olave</t>
  </si>
  <si>
    <t>Drake London</t>
  </si>
  <si>
    <t>Christian Watson</t>
  </si>
  <si>
    <t>Charlestown Chiefs (Bob)</t>
  </si>
  <si>
    <t>The Wall-Stars (Ankur)</t>
  </si>
  <si>
    <t>Struggling Namaths (Brandon)</t>
  </si>
  <si>
    <t>Eyelid Envy (Lheep)</t>
  </si>
  <si>
    <t>Jerrah's Kids (Ken)</t>
  </si>
  <si>
    <t>Team Skeetbox (Josh)</t>
  </si>
  <si>
    <t>Santa's Little Helpers  (Joe)</t>
  </si>
  <si>
    <t>Got Gluten (Gerg)</t>
  </si>
  <si>
    <t>Carolina Banthas (Dustin)</t>
  </si>
  <si>
    <t>Austin Ekeler</t>
  </si>
  <si>
    <t>DK Metcalf</t>
  </si>
  <si>
    <t>Mike Evans</t>
  </si>
  <si>
    <t>Darnell Mooney</t>
  </si>
  <si>
    <t>Rhamondre Stevenson</t>
  </si>
  <si>
    <t>Tyler Lockett</t>
  </si>
  <si>
    <t>Amon Ra St. Brown</t>
  </si>
  <si>
    <t>TJ Hockenson</t>
  </si>
  <si>
    <t>Niners</t>
  </si>
  <si>
    <t>Travis Kelce</t>
  </si>
  <si>
    <t>Khalil Herbert</t>
  </si>
  <si>
    <t>Amari Cooper</t>
  </si>
  <si>
    <t>Garrett Wilson</t>
  </si>
  <si>
    <t>Jahan Dotson</t>
  </si>
  <si>
    <t>2024 (F)</t>
  </si>
  <si>
    <t>2024(F)</t>
  </si>
  <si>
    <t>Jonathan Taylor</t>
  </si>
  <si>
    <t>Joe Burrow</t>
  </si>
  <si>
    <t>Tony Pollard</t>
  </si>
  <si>
    <t>Justin Fields</t>
  </si>
  <si>
    <t>Josh Allen</t>
  </si>
  <si>
    <t>Cooper Kupp</t>
  </si>
  <si>
    <t>?&gt;,</t>
  </si>
  <si>
    <t>Cowboys</t>
  </si>
  <si>
    <t>Jerry Jeudy</t>
  </si>
  <si>
    <t>Keenan Allen</t>
  </si>
  <si>
    <t>Terry McLaurin</t>
  </si>
  <si>
    <t>Calvin Ridley</t>
  </si>
  <si>
    <t>AJ Brown</t>
  </si>
  <si>
    <t>James Cook</t>
  </si>
  <si>
    <t>Tee Higgins</t>
  </si>
  <si>
    <t>Brandin Cooks</t>
  </si>
  <si>
    <t>Tyler Bass</t>
  </si>
  <si>
    <t>Diontae Johnson</t>
  </si>
  <si>
    <t>Brandon Aiyuk</t>
  </si>
  <si>
    <t>Evan McPherson</t>
  </si>
  <si>
    <t>Evan Engram</t>
  </si>
  <si>
    <t>Trevor Lawrence</t>
  </si>
  <si>
    <t>Steelers</t>
  </si>
  <si>
    <t>Romeo Doubs</t>
  </si>
  <si>
    <t>Tua Tagavailoa</t>
  </si>
  <si>
    <t>Jets</t>
  </si>
  <si>
    <t>David Njoku</t>
  </si>
  <si>
    <t>David Montgomery</t>
  </si>
  <si>
    <t>Cole Kmet</t>
  </si>
  <si>
    <t>D'Andre Swift</t>
  </si>
  <si>
    <t>Marquez Valdez-Scantling</t>
  </si>
  <si>
    <t>Dalton Schultz</t>
  </si>
  <si>
    <t>Javonte Williams</t>
  </si>
  <si>
    <t>Derrick Henry</t>
  </si>
  <si>
    <t>Davante Adams</t>
  </si>
  <si>
    <t>Dak Prescott</t>
  </si>
  <si>
    <t>Jaxon Smith-Njigba</t>
  </si>
  <si>
    <t>Najee Harris</t>
  </si>
  <si>
    <t>Bijan Robinson</t>
  </si>
  <si>
    <t>George Pickens</t>
  </si>
  <si>
    <t>Harrison Butker</t>
  </si>
  <si>
    <t>Saints</t>
  </si>
  <si>
    <t>Eagles</t>
  </si>
  <si>
    <t>Dalton Kincaid</t>
  </si>
  <si>
    <t>Jahmyr Gibbs</t>
  </si>
  <si>
    <t>James Connor</t>
  </si>
  <si>
    <t>Kyle Pitts</t>
  </si>
  <si>
    <t>Jordan Love</t>
  </si>
  <si>
    <t>Jake Elliott</t>
  </si>
  <si>
    <t>Anthony Richardson</t>
  </si>
  <si>
    <t>DeAndre Hopkins</t>
  </si>
  <si>
    <t>Alvin Kamara</t>
  </si>
  <si>
    <t>Mark Andrews</t>
  </si>
  <si>
    <t>Ravens</t>
  </si>
  <si>
    <t>Bryce Young</t>
  </si>
  <si>
    <t>Marquise Brown</t>
  </si>
  <si>
    <t>Sam LaPorta</t>
  </si>
  <si>
    <t>Jason Sanders</t>
  </si>
  <si>
    <t>Roschon Johnson</t>
  </si>
  <si>
    <t>Luke Musgrave</t>
  </si>
  <si>
    <t>Jordan Addison</t>
  </si>
  <si>
    <t>Zay Flowers</t>
  </si>
  <si>
    <t>Zach Charbonet</t>
  </si>
  <si>
    <t>Quentin Johnson</t>
  </si>
  <si>
    <t>Nico Collins</t>
  </si>
  <si>
    <t>Brock Purdy</t>
  </si>
  <si>
    <t>Jameson Williams</t>
  </si>
  <si>
    <t>Rashee Rice</t>
  </si>
  <si>
    <t>Jared Goff</t>
  </si>
  <si>
    <t>Adam Theilen</t>
  </si>
  <si>
    <t>Jakobi Meyers</t>
  </si>
  <si>
    <t>Jayden Reed</t>
  </si>
  <si>
    <t>Tyler Boyd</t>
  </si>
  <si>
    <t>DeVon Achane</t>
  </si>
  <si>
    <t>Raheem Mostert</t>
  </si>
  <si>
    <t>Tank Dell</t>
  </si>
  <si>
    <t>Odell Beckham, Jr.</t>
  </si>
  <si>
    <t>Kenneth Walker, III</t>
  </si>
  <si>
    <t>Travis Etienne, Jr.</t>
  </si>
  <si>
    <t>Isiah Pacheco</t>
  </si>
  <si>
    <t>Hingle McCringleberrys (Chris)</t>
  </si>
  <si>
    <t>Michael Pittman, Jr.</t>
  </si>
  <si>
    <t>Marvin Mims, Jr.</t>
  </si>
  <si>
    <t>Ezekiel Elliot</t>
  </si>
  <si>
    <t>Tyjae Spears</t>
  </si>
  <si>
    <t>Zack Moss</t>
  </si>
  <si>
    <t>Jaguars</t>
  </si>
  <si>
    <t>Puka Nacua</t>
  </si>
  <si>
    <t>*</t>
  </si>
  <si>
    <t>Kyren Williams</t>
  </si>
  <si>
    <t>Jake Moody</t>
  </si>
  <si>
    <t>Brandon Aubrey</t>
  </si>
  <si>
    <t>Jerome Ford</t>
  </si>
  <si>
    <t>Gus Edwards</t>
  </si>
  <si>
    <t>Chiefs</t>
  </si>
  <si>
    <t>Browns</t>
  </si>
  <si>
    <t>Kareem Hunt</t>
  </si>
  <si>
    <t>Jaylen Warren</t>
  </si>
  <si>
    <t>C. J. Stroud</t>
  </si>
  <si>
    <t>Baker Mayfield</t>
  </si>
  <si>
    <t>Michael Wilson</t>
  </si>
  <si>
    <t>Jake Ferguson</t>
  </si>
  <si>
    <t>Russell Wilson</t>
  </si>
  <si>
    <t>Logan Thomas</t>
  </si>
  <si>
    <t>Brandon McManus</t>
  </si>
  <si>
    <t>Kyler Murray</t>
  </si>
  <si>
    <t>Trey McBride</t>
  </si>
  <si>
    <t>Will Levis</t>
  </si>
  <si>
    <t>Taysom Hill</t>
  </si>
  <si>
    <t>Devin Singletary</t>
  </si>
  <si>
    <t>Chuba Hubbard</t>
  </si>
  <si>
    <t>Keaton Mitchell</t>
  </si>
  <si>
    <t>Cameron Dicker</t>
  </si>
  <si>
    <t>Ty Chandler</t>
  </si>
  <si>
    <t>Vikings</t>
  </si>
  <si>
    <t>Chargers</t>
  </si>
  <si>
    <t>Rashid Shaheed</t>
  </si>
  <si>
    <t>Broncos</t>
  </si>
  <si>
    <t>Nick Chubb</t>
  </si>
  <si>
    <t>A. J. Dillon</t>
  </si>
  <si>
    <t>Pat Freiermuth</t>
  </si>
  <si>
    <t>Demario Douglas</t>
  </si>
  <si>
    <t>Matt Gay</t>
  </si>
  <si>
    <t>Buccaneers</t>
  </si>
  <si>
    <t>Rams</t>
  </si>
  <si>
    <t>Colts</t>
  </si>
  <si>
    <t>Packers</t>
  </si>
  <si>
    <t>Dontayvion Wicks</t>
  </si>
  <si>
    <t>Isaiah Likely</t>
  </si>
  <si>
    <t>Darren Waller</t>
  </si>
  <si>
    <t>Matthew Stafford</t>
  </si>
  <si>
    <t>Lucas Havrisik</t>
  </si>
  <si>
    <t>Noah Smith</t>
  </si>
  <si>
    <t>Joshua Palmer</t>
  </si>
  <si>
    <t>Mike Williams</t>
  </si>
  <si>
    <t>Jake Browning (Can’t Protect)</t>
  </si>
  <si>
    <t>Raiders</t>
  </si>
  <si>
    <t>Zamir White</t>
  </si>
  <si>
    <t>Demarcus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</si>
</sst>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&quot; &quot;;\(&quot;$&quot;#,##0\)"/>
    <numFmt numFmtId="165" formatCode="&quot;$&quot;#,##0.00&quot; &quot;;\(&quot;$&quot;#,##0.00\)"/>
    <numFmt numFmtId="166" formatCode="0&quot; &quot;;\(0\)"/>
    <numFmt numFmtId="167" formatCode="#,##0&quot; &quot;;\(#,##0\)"/>
  </numFmts>
  <fonts count="9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u/>
      <sz val="11"/>
      <color indexed="8"/>
      <name val="Calibri"/>
      <family val="2"/>
    </font>
    <font>
      <i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/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ashed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/>
    <xf numFmtId="0" fontId="0" fillId="0" borderId="0" xfId="0" applyNumberFormat="1"/>
    <xf numFmtId="0" fontId="0" fillId="3" borderId="4" xfId="0" applyFill="1" applyBorder="1"/>
    <xf numFmtId="49" fontId="2" fillId="4" borderId="5" xfId="0" applyNumberFormat="1" applyFont="1" applyFill="1" applyBorder="1"/>
    <xf numFmtId="49" fontId="2" fillId="4" borderId="6" xfId="0" applyNumberFormat="1" applyFont="1" applyFill="1" applyBorder="1"/>
    <xf numFmtId="49" fontId="2" fillId="4" borderId="6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/>
    <xf numFmtId="49" fontId="3" fillId="6" borderId="6" xfId="0" applyNumberFormat="1" applyFont="1" applyFill="1" applyBorder="1"/>
    <xf numFmtId="164" fontId="3" fillId="7" borderId="6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/>
    <xf numFmtId="49" fontId="4" fillId="8" borderId="10" xfId="0" applyNumberFormat="1" applyFont="1" applyFill="1" applyBorder="1"/>
    <xf numFmtId="164" fontId="5" fillId="8" borderId="11" xfId="0" applyNumberFormat="1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center" vertical="center"/>
    </xf>
    <xf numFmtId="0" fontId="4" fillId="9" borderId="11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49" fontId="4" fillId="8" borderId="14" xfId="0" applyNumberFormat="1" applyFont="1" applyFill="1" applyBorder="1"/>
    <xf numFmtId="164" fontId="5" fillId="8" borderId="15" xfId="0" applyNumberFormat="1" applyFont="1" applyFill="1" applyBorder="1" applyAlignment="1">
      <alignment horizontal="center" vertical="center"/>
    </xf>
    <xf numFmtId="0" fontId="4" fillId="8" borderId="15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/>
    <xf numFmtId="0" fontId="4" fillId="9" borderId="14" xfId="0" applyFont="1" applyFill="1" applyBorder="1"/>
    <xf numFmtId="164" fontId="5" fillId="9" borderId="15" xfId="0" applyNumberFormat="1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3" borderId="14" xfId="0" applyFont="1" applyFill="1" applyBorder="1"/>
    <xf numFmtId="164" fontId="5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164" fontId="5" fillId="3" borderId="2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10" borderId="23" xfId="0" applyFill="1" applyBorder="1"/>
    <xf numFmtId="0" fontId="0" fillId="10" borderId="24" xfId="0" applyFill="1" applyBorder="1"/>
    <xf numFmtId="164" fontId="1" fillId="10" borderId="24" xfId="0" applyNumberFormat="1" applyFont="1" applyFill="1" applyBorder="1"/>
    <xf numFmtId="1" fontId="1" fillId="10" borderId="24" xfId="0" applyNumberFormat="1" applyFont="1" applyFill="1" applyBorder="1"/>
    <xf numFmtId="164" fontId="1" fillId="10" borderId="25" xfId="0" applyNumberFormat="1" applyFont="1" applyFill="1" applyBorder="1"/>
    <xf numFmtId="49" fontId="2" fillId="5" borderId="23" xfId="0" applyNumberFormat="1" applyFont="1" applyFill="1" applyBorder="1"/>
    <xf numFmtId="0" fontId="1" fillId="11" borderId="24" xfId="0" applyFont="1" applyFill="1" applyBorder="1"/>
    <xf numFmtId="164" fontId="1" fillId="11" borderId="24" xfId="0" applyNumberFormat="1" applyFont="1" applyFill="1" applyBorder="1"/>
    <xf numFmtId="165" fontId="1" fillId="11" borderId="25" xfId="0" applyNumberFormat="1" applyFont="1" applyFill="1" applyBorder="1"/>
    <xf numFmtId="0" fontId="1" fillId="11" borderId="26" xfId="0" applyNumberFormat="1" applyFont="1" applyFill="1" applyBorder="1" applyAlignment="1">
      <alignment horizontal="center" vertical="center"/>
    </xf>
    <xf numFmtId="0" fontId="6" fillId="3" borderId="16" xfId="0" applyFont="1" applyFill="1" applyBorder="1"/>
    <xf numFmtId="0" fontId="7" fillId="3" borderId="16" xfId="0" applyFont="1" applyFill="1" applyBorder="1"/>
    <xf numFmtId="166" fontId="3" fillId="3" borderId="8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27" xfId="0" applyFill="1" applyBorder="1"/>
    <xf numFmtId="167" fontId="3" fillId="3" borderId="9" xfId="0" applyNumberFormat="1" applyFont="1" applyFill="1" applyBorder="1" applyAlignment="1">
      <alignment horizontal="center" vertical="center"/>
    </xf>
    <xf numFmtId="167" fontId="3" fillId="3" borderId="13" xfId="0" applyNumberFormat="1" applyFont="1" applyFill="1" applyBorder="1" applyAlignment="1">
      <alignment horizontal="center" vertical="center"/>
    </xf>
    <xf numFmtId="167" fontId="3" fillId="3" borderId="13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8" fillId="6" borderId="6" xfId="0" applyNumberFormat="1" applyFont="1" applyFill="1" applyBorder="1"/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4FF81"/>
      <rgbColor rgb="FFFFFFFF"/>
      <rgbColor rgb="FFAAAAAA"/>
      <rgbColor rgb="FFA5A5A5"/>
      <rgbColor rgb="FFD8D8D8"/>
      <rgbColor rgb="FFCCFFFF"/>
      <rgbColor rgb="FFCCFFCC"/>
      <rgbColor rgb="FFFF0000"/>
      <rgbColor rgb="FFFFFF00"/>
      <rgbColor rgb="FFDBE5F1"/>
      <rgbColor rgb="FFFFFF99"/>
      <rgbColor rgb="FF7F7F7F"/>
      <rgbColor rgb="FFD6D4C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45"/>
  <sheetViews>
    <sheetView showGridLines="0" tabSelected="1" topLeftCell="A103" zoomScale="115" zoomScaleNormal="115" workbookViewId="0">
      <selection activeCell="C121" sqref="C121"/>
    </sheetView>
  </sheetViews>
  <sheetFormatPr baseColWidth="10" defaultColWidth="8.83203125" defaultRowHeight="15" customHeight="1" x14ac:dyDescent="0.2"/>
  <cols>
    <col min="1" max="1" width="8.83203125" style="1" customWidth="1"/>
    <col min="2" max="2" width="27.33203125" style="1" customWidth="1"/>
    <col min="3" max="3" width="11.1640625" style="1" customWidth="1"/>
    <col min="4" max="4" width="11.6640625" style="1" customWidth="1"/>
    <col min="5" max="5" width="9.1640625" style="1" customWidth="1"/>
    <col min="6" max="6" width="1.33203125" style="1" customWidth="1"/>
    <col min="7" max="7" width="8.83203125" style="1" customWidth="1"/>
    <col min="8" max="8" width="21.33203125" style="1" customWidth="1"/>
    <col min="9" max="9" width="15.33203125" style="1" customWidth="1"/>
    <col min="10" max="10" width="11.6640625" style="1" customWidth="1"/>
    <col min="11" max="11" width="11.33203125" style="1" customWidth="1"/>
    <col min="12" max="14" width="4.33203125" style="1" customWidth="1"/>
    <col min="15" max="15" width="4" style="1" customWidth="1"/>
    <col min="16" max="16" width="3.33203125" style="1" customWidth="1"/>
    <col min="17" max="17" width="3.83203125" style="1" customWidth="1"/>
    <col min="18" max="18" width="1.33203125" style="1" customWidth="1"/>
    <col min="19" max="20" width="8.83203125" style="1" customWidth="1"/>
    <col min="21" max="21" width="11.1640625" style="1" customWidth="1"/>
    <col min="22" max="256" width="8.83203125" style="1" customWidth="1"/>
  </cols>
  <sheetData>
    <row r="1" spans="1:256" ht="15" customHeight="1" x14ac:dyDescent="0.2">
      <c r="A1" s="61" t="s">
        <v>58</v>
      </c>
      <c r="B1" s="62"/>
      <c r="C1" s="62"/>
      <c r="D1" s="62"/>
      <c r="E1" s="63"/>
      <c r="F1" s="2"/>
      <c r="G1" s="61" t="s">
        <v>89</v>
      </c>
      <c r="H1" s="62"/>
      <c r="I1" s="62"/>
      <c r="J1" s="62"/>
      <c r="K1" s="62"/>
      <c r="L1" s="62"/>
      <c r="M1" s="62"/>
      <c r="N1" s="62"/>
      <c r="O1" s="62"/>
      <c r="P1" s="62"/>
      <c r="Q1" s="63"/>
      <c r="IR1"/>
      <c r="IS1"/>
      <c r="IT1"/>
      <c r="IU1"/>
      <c r="IV1"/>
    </row>
    <row r="2" spans="1:256" ht="15" customHeight="1" x14ac:dyDescent="0.2">
      <c r="A2" s="3"/>
      <c r="B2" s="4" t="s">
        <v>2</v>
      </c>
      <c r="C2" s="5" t="s">
        <v>3</v>
      </c>
      <c r="D2" s="5" t="s">
        <v>4</v>
      </c>
      <c r="E2" s="6" t="s">
        <v>5</v>
      </c>
      <c r="F2" s="2"/>
      <c r="G2" s="7" t="s">
        <v>6</v>
      </c>
      <c r="H2" s="5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9" t="s">
        <v>16</v>
      </c>
      <c r="IR2"/>
      <c r="IS2"/>
      <c r="IT2"/>
      <c r="IU2"/>
      <c r="IV2"/>
    </row>
    <row r="3" spans="1:256" ht="15" customHeight="1" x14ac:dyDescent="0.2">
      <c r="A3" s="10" t="s">
        <v>12</v>
      </c>
      <c r="B3" s="11" t="s">
        <v>39</v>
      </c>
      <c r="C3" s="12">
        <v>31</v>
      </c>
      <c r="D3" s="19">
        <v>2024</v>
      </c>
      <c r="E3" s="13"/>
      <c r="F3" s="2"/>
      <c r="G3" s="14">
        <v>1</v>
      </c>
      <c r="H3" s="15" t="s">
        <v>0</v>
      </c>
      <c r="I3" s="16">
        <f>100-C21</f>
        <v>17</v>
      </c>
      <c r="J3" s="16">
        <f>I3-(17-(COUNTIF(B3:B20,"&lt;&gt;"&amp;"")))</f>
        <v>18</v>
      </c>
      <c r="K3" s="17">
        <f>COUNTIF(B3:B20,"&lt;&gt;"&amp;"")</f>
        <v>18</v>
      </c>
      <c r="L3" s="18">
        <f>COUNTIF($A$3:$A$20,"*QB*")</f>
        <v>1</v>
      </c>
      <c r="M3" s="18">
        <f>COUNTIF($A$3:$A$20,"*RB*")</f>
        <v>4</v>
      </c>
      <c r="N3" s="18">
        <f>COUNTIF($A$3:$A$20,"*WR*")</f>
        <v>7</v>
      </c>
      <c r="O3" s="18">
        <f>COUNTIF($A$3:$A$20,"*TE*")</f>
        <v>2</v>
      </c>
      <c r="P3" s="18">
        <f>COUNTIF($A$3:$A$20,"*K*")</f>
        <v>1</v>
      </c>
      <c r="Q3" s="18">
        <f>COUNTIF($A$3:$A$20,"*D/ST*")</f>
        <v>3</v>
      </c>
      <c r="IR3"/>
      <c r="IS3"/>
      <c r="IT3"/>
      <c r="IU3"/>
      <c r="IV3"/>
    </row>
    <row r="4" spans="1:256" ht="15" customHeight="1" x14ac:dyDescent="0.2">
      <c r="A4" s="10" t="s">
        <v>18</v>
      </c>
      <c r="B4" s="11" t="s">
        <v>200</v>
      </c>
      <c r="C4" s="12">
        <v>1</v>
      </c>
      <c r="D4" s="19">
        <v>2024</v>
      </c>
      <c r="E4" s="20"/>
      <c r="F4" s="2"/>
      <c r="G4" s="14">
        <v>2</v>
      </c>
      <c r="H4" s="21" t="s">
        <v>17</v>
      </c>
      <c r="I4" s="22">
        <f>100-C43</f>
        <v>3</v>
      </c>
      <c r="J4" s="22">
        <f>I4-(17-(COUNTIF(B25:B42,"&lt;&gt;"&amp;"")))</f>
        <v>4</v>
      </c>
      <c r="K4" s="23">
        <f>COUNTIF(B25:B42,"&lt;&gt;"&amp;"")</f>
        <v>18</v>
      </c>
      <c r="L4" s="24">
        <f>COUNTIF($A$25:$A$42,"*QB*")</f>
        <v>2</v>
      </c>
      <c r="M4" s="24">
        <f>COUNTIF($A$25:$A$42,"*RB*")</f>
        <v>3</v>
      </c>
      <c r="N4" s="24">
        <f>COUNTIF($A$25:$A$42,"*WR*")</f>
        <v>8</v>
      </c>
      <c r="O4" s="24">
        <f>COUNTIF($A$25:$A$42,"*TE*")</f>
        <v>2</v>
      </c>
      <c r="P4" s="24">
        <f>COUNTIF($A$25:$A$42,"*K*")</f>
        <v>1</v>
      </c>
      <c r="Q4" s="24">
        <f>COUNTIF($A$25:$A$42,"*D/ST*")</f>
        <v>2</v>
      </c>
      <c r="IR4"/>
      <c r="IS4"/>
      <c r="IT4"/>
      <c r="IU4"/>
      <c r="IV4"/>
    </row>
    <row r="5" spans="1:256" ht="15" customHeight="1" x14ac:dyDescent="0.2">
      <c r="A5" s="10" t="s">
        <v>14</v>
      </c>
      <c r="B5" s="11" t="s">
        <v>191</v>
      </c>
      <c r="C5" s="12">
        <v>1</v>
      </c>
      <c r="D5" s="19">
        <v>2024</v>
      </c>
      <c r="E5" s="20"/>
      <c r="F5" s="2"/>
      <c r="G5" s="14">
        <v>3</v>
      </c>
      <c r="H5" s="21" t="s">
        <v>19</v>
      </c>
      <c r="I5" s="22">
        <f>100-I45</f>
        <v>0</v>
      </c>
      <c r="J5" s="22">
        <f>I5-(17-(COUNTIF(H27:H44,"&lt;&gt;"&amp;"")))</f>
        <v>1</v>
      </c>
      <c r="K5" s="23">
        <f>COUNTIF(H27:H44,"&lt;&gt;"&amp;"")</f>
        <v>18</v>
      </c>
      <c r="L5" s="25">
        <f>COUNTIF($G$27:$G$44,"*QB*")</f>
        <v>3</v>
      </c>
      <c r="M5" s="25">
        <f>COUNTIF($G$27:$G$44,"*RB*")</f>
        <v>4</v>
      </c>
      <c r="N5" s="25">
        <f>COUNTIF($G$27:$G$44,"*WR*")</f>
        <v>6</v>
      </c>
      <c r="O5" s="25">
        <f>COUNTIF($G$27:$G$44,"*TE*")</f>
        <v>2</v>
      </c>
      <c r="P5" s="25">
        <f>COUNTIF($G$27:$G$44,"*K*")</f>
        <v>1</v>
      </c>
      <c r="Q5" s="25">
        <f>COUNTIF($G$27:$G$44,"*D/ST*")</f>
        <v>2</v>
      </c>
      <c r="IR5"/>
      <c r="IS5"/>
      <c r="IT5"/>
      <c r="IU5"/>
      <c r="IV5"/>
    </row>
    <row r="6" spans="1:256" ht="15" customHeight="1" x14ac:dyDescent="0.2">
      <c r="A6" s="10" t="s">
        <v>13</v>
      </c>
      <c r="B6" s="11" t="s">
        <v>216</v>
      </c>
      <c r="C6" s="12">
        <v>1</v>
      </c>
      <c r="D6" s="19">
        <v>2024</v>
      </c>
      <c r="E6" s="20"/>
      <c r="F6" s="2"/>
      <c r="G6" s="14">
        <v>4</v>
      </c>
      <c r="H6" s="21" t="s">
        <v>20</v>
      </c>
      <c r="I6" s="22">
        <f>100-C65</f>
        <v>2</v>
      </c>
      <c r="J6" s="22">
        <f>I6-(17-(COUNTIF(B47:B64,"&lt;&gt;"&amp;"")))</f>
        <v>3</v>
      </c>
      <c r="K6" s="23">
        <f>COUNTIF(B47:B64,"&lt;&gt;"&amp;"")</f>
        <v>18</v>
      </c>
      <c r="L6" s="24">
        <f>COUNTIF($A$47:$A$64,"*QB*")</f>
        <v>2</v>
      </c>
      <c r="M6" s="24">
        <f>COUNTIF($A$47:$A$64,"*RB*")</f>
        <v>5</v>
      </c>
      <c r="N6" s="24">
        <f>COUNTIF($A$47:$A$64,"*WR*")</f>
        <v>6</v>
      </c>
      <c r="O6" s="24">
        <f>COUNTIF($A$47:$A$64,"*TE*")</f>
        <v>2</v>
      </c>
      <c r="P6" s="24">
        <f>COUNTIF($A$47:$A$64,"*K*")</f>
        <v>1</v>
      </c>
      <c r="Q6" s="24">
        <f>COUNTIF($A$47:$A$64,"*D/ST*")</f>
        <v>2</v>
      </c>
      <c r="IR6"/>
      <c r="IS6"/>
      <c r="IT6"/>
      <c r="IU6"/>
      <c r="IV6"/>
    </row>
    <row r="7" spans="1:256" ht="15" customHeight="1" x14ac:dyDescent="0.2">
      <c r="A7" s="10" t="s">
        <v>14</v>
      </c>
      <c r="B7" s="11" t="s">
        <v>184</v>
      </c>
      <c r="C7" s="12">
        <v>1</v>
      </c>
      <c r="D7" s="19">
        <v>2024</v>
      </c>
      <c r="E7" s="20"/>
      <c r="F7" s="2"/>
      <c r="G7" s="14">
        <v>5</v>
      </c>
      <c r="H7" s="21" t="s">
        <v>21</v>
      </c>
      <c r="I7" s="22">
        <f>100-I67</f>
        <v>10</v>
      </c>
      <c r="J7" s="22">
        <f>I7-(17-(COUNTIF(H49:H66,"&lt;&gt;"&amp;"")))</f>
        <v>11</v>
      </c>
      <c r="K7" s="23">
        <f>COUNTIF(H49:H66,"&lt;&gt;"&amp;"")</f>
        <v>18</v>
      </c>
      <c r="L7" s="25">
        <f>COUNTIF($G$49:$G$66,"*QB*")</f>
        <v>2</v>
      </c>
      <c r="M7" s="25">
        <f>COUNTIF($G$49:$G$66,"*RB*")</f>
        <v>5</v>
      </c>
      <c r="N7" s="25">
        <f>COUNTIF($G$49:$G$66,"*WR*")</f>
        <v>6</v>
      </c>
      <c r="O7" s="25">
        <f>COUNTIF($G$49:$G$66,"*TE*")</f>
        <v>2</v>
      </c>
      <c r="P7" s="25">
        <f>COUNTIF($G$49:$G$66,"*K*")</f>
        <v>1</v>
      </c>
      <c r="Q7" s="25">
        <f>COUNTIF($G$49:$G$66,"*D/ST*")</f>
        <v>2</v>
      </c>
      <c r="IR7"/>
      <c r="IS7"/>
      <c r="IT7"/>
      <c r="IU7"/>
      <c r="IV7"/>
    </row>
    <row r="8" spans="1:256" ht="15" customHeight="1" x14ac:dyDescent="0.2">
      <c r="A8" s="10" t="s">
        <v>15</v>
      </c>
      <c r="B8" s="11" t="s">
        <v>174</v>
      </c>
      <c r="C8" s="12">
        <v>1</v>
      </c>
      <c r="D8" s="19">
        <v>2024</v>
      </c>
      <c r="E8" s="20"/>
      <c r="F8" s="2"/>
      <c r="G8" s="14">
        <v>6</v>
      </c>
      <c r="H8" s="21" t="s">
        <v>22</v>
      </c>
      <c r="I8" s="22">
        <f>100-C87</f>
        <v>2</v>
      </c>
      <c r="J8" s="22">
        <f>I8-(17-(COUNTIF(B69:B86,"&lt;&gt;"&amp;"")))</f>
        <v>3</v>
      </c>
      <c r="K8" s="23">
        <f>COUNTIF(B69:B86,"&lt;&gt;"&amp;"")</f>
        <v>18</v>
      </c>
      <c r="L8" s="24">
        <f>COUNTIF($A$69:$A$86,"*QB*")</f>
        <v>2</v>
      </c>
      <c r="M8" s="24">
        <f>COUNTIF($A$69:$A$86,"*RB*")</f>
        <v>3</v>
      </c>
      <c r="N8" s="24">
        <f>COUNTIF($A$69:$A$86,"*WR*")</f>
        <v>8</v>
      </c>
      <c r="O8" s="24">
        <f>COUNTIF($A$69:$A$86,"*TE*")</f>
        <v>2</v>
      </c>
      <c r="P8" s="24">
        <f>COUNTIF($A$69:$A$86,"*K*")</f>
        <v>2</v>
      </c>
      <c r="Q8" s="24">
        <f>COUNTIF($A$69:$A$86,"*D/ST*")</f>
        <v>1</v>
      </c>
      <c r="IR8"/>
      <c r="IS8"/>
      <c r="IT8"/>
      <c r="IU8"/>
      <c r="IV8"/>
    </row>
    <row r="9" spans="1:256" ht="15" customHeight="1" x14ac:dyDescent="0.2">
      <c r="A9" s="10" t="s">
        <v>13</v>
      </c>
      <c r="B9" s="11" t="s">
        <v>28</v>
      </c>
      <c r="C9" s="12">
        <v>15</v>
      </c>
      <c r="D9" s="19" t="s">
        <v>81</v>
      </c>
      <c r="E9" s="20"/>
      <c r="F9" s="2"/>
      <c r="G9" s="14">
        <v>7</v>
      </c>
      <c r="H9" s="21" t="s">
        <v>23</v>
      </c>
      <c r="I9" s="22">
        <f>100-I89</f>
        <v>27</v>
      </c>
      <c r="J9" s="22">
        <f>I9-(17-(COUNTIF(H71:H88,"&lt;&gt;"&amp;"")))</f>
        <v>28</v>
      </c>
      <c r="K9" s="23">
        <f>COUNTIF(H71:H88,"&lt;&gt;"&amp;"")</f>
        <v>18</v>
      </c>
      <c r="L9" s="25">
        <f>COUNTIF($G$71:$G$88,"*QB*")</f>
        <v>2</v>
      </c>
      <c r="M9" s="25">
        <f>COUNTIF($G$71:$G$88,"*RB*")</f>
        <v>6</v>
      </c>
      <c r="N9" s="25">
        <f>COUNTIF($G$71:$G$88,"*WR*")</f>
        <v>4</v>
      </c>
      <c r="O9" s="25">
        <f>COUNTIF($G$71:$G$88,"*TE*")</f>
        <v>2</v>
      </c>
      <c r="P9" s="25">
        <f>COUNTIF($G$71:$G$88,"*K*")</f>
        <v>1</v>
      </c>
      <c r="Q9" s="25">
        <f>COUNTIF($G$71:$G$88,"*D/ST*")</f>
        <v>3</v>
      </c>
      <c r="IR9"/>
      <c r="IS9"/>
      <c r="IT9"/>
      <c r="IU9"/>
      <c r="IV9"/>
    </row>
    <row r="10" spans="1:256" ht="15" customHeight="1" x14ac:dyDescent="0.2">
      <c r="A10" s="10" t="s">
        <v>13</v>
      </c>
      <c r="B10" s="11" t="s">
        <v>217</v>
      </c>
      <c r="C10" s="12">
        <v>1</v>
      </c>
      <c r="D10" s="19">
        <v>2024</v>
      </c>
      <c r="E10" s="26"/>
      <c r="F10" s="2"/>
      <c r="G10" s="14">
        <v>8</v>
      </c>
      <c r="H10" s="21" t="s">
        <v>24</v>
      </c>
      <c r="I10" s="22">
        <f>100-C109</f>
        <v>4</v>
      </c>
      <c r="J10" s="22">
        <f>I10-(17-(COUNTIF(B91:B108,"&lt;&gt;"&amp;"")))</f>
        <v>5</v>
      </c>
      <c r="K10" s="23">
        <f>COUNTIF(B91:B108,"&lt;&gt;"&amp;"")</f>
        <v>18</v>
      </c>
      <c r="L10" s="24">
        <f>COUNTIF($A$91:$A$108,"*QB*")</f>
        <v>2</v>
      </c>
      <c r="M10" s="24">
        <f>COUNTIF($A$91:$A$108,"*RB*")</f>
        <v>6</v>
      </c>
      <c r="N10" s="24">
        <f>COUNTIF($A$91:$A$108,"*WR*")</f>
        <v>6</v>
      </c>
      <c r="O10" s="24">
        <f>COUNTIF($A$91:$A$108,"*TE*")</f>
        <v>1</v>
      </c>
      <c r="P10" s="24">
        <f>COUNTIF($A$91:$A$108,"*K*")</f>
        <v>1</v>
      </c>
      <c r="Q10" s="24">
        <f>COUNTIF($A$91:$A$108,"*D/ST*")</f>
        <v>2</v>
      </c>
      <c r="IR10"/>
      <c r="IS10"/>
      <c r="IT10"/>
      <c r="IU10"/>
      <c r="IV10"/>
    </row>
    <row r="11" spans="1:256" ht="15" customHeight="1" x14ac:dyDescent="0.2">
      <c r="A11" s="10" t="s">
        <v>11</v>
      </c>
      <c r="B11" s="11" t="s">
        <v>37</v>
      </c>
      <c r="C11" s="12">
        <v>3</v>
      </c>
      <c r="D11" s="19">
        <v>2024</v>
      </c>
      <c r="E11" s="20"/>
      <c r="F11" s="2"/>
      <c r="G11" s="14">
        <v>9</v>
      </c>
      <c r="H11" s="21" t="s">
        <v>25</v>
      </c>
      <c r="I11" s="22">
        <f>100-I111</f>
        <v>4</v>
      </c>
      <c r="J11" s="22">
        <f>I11-(17-(COUNTIF(H93:H110,"&lt;&gt;"&amp;"")))</f>
        <v>5</v>
      </c>
      <c r="K11" s="23">
        <f>COUNTIF(H93:H110,"&lt;&gt;"&amp;"")</f>
        <v>18</v>
      </c>
      <c r="L11" s="25">
        <f>COUNTIF($G$93:$G$110,"*QB*")</f>
        <v>3</v>
      </c>
      <c r="M11" s="25">
        <f>COUNTIF($G$93:$G$110,"*RB*")</f>
        <v>4</v>
      </c>
      <c r="N11" s="25">
        <f>COUNTIF($G$93:$G$110,"*WR*")</f>
        <v>7</v>
      </c>
      <c r="O11" s="25">
        <f>COUNTIF($G$93:$G$110,"*TE*")</f>
        <v>2</v>
      </c>
      <c r="P11" s="25">
        <f>COUNTIF($G$93:$G$110,"*K*")</f>
        <v>1</v>
      </c>
      <c r="Q11" s="25">
        <f>COUNTIF($G$93:$G$110,"*D/ST*")</f>
        <v>1</v>
      </c>
      <c r="IR11"/>
      <c r="IS11"/>
      <c r="IT11"/>
      <c r="IU11"/>
      <c r="IV11"/>
    </row>
    <row r="12" spans="1:256" ht="15" customHeight="1" x14ac:dyDescent="0.2">
      <c r="A12" s="10" t="s">
        <v>18</v>
      </c>
      <c r="B12" s="11" t="s">
        <v>75</v>
      </c>
      <c r="C12" s="12">
        <v>1</v>
      </c>
      <c r="D12" s="19">
        <v>2025</v>
      </c>
      <c r="E12" s="20"/>
      <c r="F12" s="2"/>
      <c r="G12" s="14">
        <v>10</v>
      </c>
      <c r="H12" s="21" t="s">
        <v>26</v>
      </c>
      <c r="I12" s="22">
        <f>100-C131</f>
        <v>20</v>
      </c>
      <c r="J12" s="22">
        <f>I12-(17-(COUNTIF(B113:B130,"&lt;&gt;"&amp;"")))</f>
        <v>21</v>
      </c>
      <c r="K12" s="23">
        <f>COUNTIF(B113:B130,"&lt;&gt;"&amp;"")</f>
        <v>18</v>
      </c>
      <c r="L12" s="24">
        <f>COUNTIF($A$113:$A$130,"*QB*")</f>
        <v>2</v>
      </c>
      <c r="M12" s="24">
        <f>COUNTIF($A$113:$A$130,"*RB*")</f>
        <v>5</v>
      </c>
      <c r="N12" s="24">
        <f>COUNTIF($A$113:$A$130,"*WR*")</f>
        <v>5</v>
      </c>
      <c r="O12" s="24">
        <f>COUNTIF($A$113:$A$130,"*TE*")</f>
        <v>3</v>
      </c>
      <c r="P12" s="24">
        <f>COUNTIF($A$113:$A$130,"*K*")</f>
        <v>2</v>
      </c>
      <c r="Q12" s="24">
        <f>COUNTIF($A$113:$A$130,"*D/ST*")</f>
        <v>1</v>
      </c>
      <c r="IR12"/>
      <c r="IS12"/>
      <c r="IT12"/>
      <c r="IU12"/>
      <c r="IV12"/>
    </row>
    <row r="13" spans="1:256" ht="15" customHeight="1" x14ac:dyDescent="0.2">
      <c r="A13" s="10" t="s">
        <v>12</v>
      </c>
      <c r="B13" s="11" t="s">
        <v>180</v>
      </c>
      <c r="C13" s="12">
        <v>1</v>
      </c>
      <c r="D13" s="19">
        <v>2024</v>
      </c>
      <c r="E13" s="20"/>
      <c r="F13" s="2"/>
      <c r="G13" s="14">
        <v>11</v>
      </c>
      <c r="H13" s="29"/>
      <c r="I13" s="30"/>
      <c r="J13" s="30"/>
      <c r="K13" s="31"/>
      <c r="L13" s="31"/>
      <c r="M13" s="31"/>
      <c r="N13" s="31"/>
      <c r="O13" s="31"/>
      <c r="P13" s="31"/>
      <c r="Q13" s="32"/>
      <c r="IR13"/>
      <c r="IS13"/>
      <c r="IT13"/>
      <c r="IU13"/>
      <c r="IV13"/>
    </row>
    <row r="14" spans="1:256" ht="15" customHeight="1" x14ac:dyDescent="0.2">
      <c r="A14" s="10" t="s">
        <v>13</v>
      </c>
      <c r="B14" s="11" t="s">
        <v>52</v>
      </c>
      <c r="C14" s="12">
        <v>13</v>
      </c>
      <c r="D14" s="19">
        <v>2025</v>
      </c>
      <c r="E14" s="20"/>
      <c r="F14" s="2"/>
      <c r="G14" s="14">
        <v>12</v>
      </c>
      <c r="H14" s="33"/>
      <c r="I14" s="34"/>
      <c r="J14" s="34"/>
      <c r="K14" s="35"/>
      <c r="L14" s="35"/>
      <c r="M14" s="35"/>
      <c r="N14" s="35"/>
      <c r="O14" s="35"/>
      <c r="P14" s="35"/>
      <c r="Q14" s="36"/>
      <c r="IR14"/>
      <c r="IS14"/>
      <c r="IT14"/>
      <c r="IU14"/>
      <c r="IV14"/>
    </row>
    <row r="15" spans="1:256" ht="15" customHeight="1" x14ac:dyDescent="0.2">
      <c r="A15" s="10" t="s">
        <v>18</v>
      </c>
      <c r="B15" s="11" t="s">
        <v>125</v>
      </c>
      <c r="C15" s="12">
        <v>1</v>
      </c>
      <c r="D15" s="19">
        <v>2024</v>
      </c>
      <c r="E15" s="20"/>
      <c r="F15" s="2"/>
      <c r="G15" s="14">
        <v>13</v>
      </c>
      <c r="H15" s="29"/>
      <c r="I15" s="30"/>
      <c r="J15" s="30"/>
      <c r="K15" s="31"/>
      <c r="L15" s="31"/>
      <c r="M15" s="31"/>
      <c r="N15" s="31"/>
      <c r="O15" s="31"/>
      <c r="P15" s="31"/>
      <c r="Q15" s="32"/>
      <c r="IR15"/>
      <c r="IS15"/>
      <c r="IT15"/>
      <c r="IU15"/>
      <c r="IV15"/>
    </row>
    <row r="16" spans="1:256" ht="15" customHeight="1" x14ac:dyDescent="0.2">
      <c r="A16" s="10" t="s">
        <v>12</v>
      </c>
      <c r="B16" s="11" t="s">
        <v>192</v>
      </c>
      <c r="C16" s="12">
        <v>1</v>
      </c>
      <c r="D16" s="19">
        <v>2024</v>
      </c>
      <c r="E16" s="20"/>
      <c r="F16" s="2"/>
      <c r="G16" s="14">
        <v>14</v>
      </c>
      <c r="H16" s="33"/>
      <c r="I16" s="34"/>
      <c r="J16" s="34"/>
      <c r="K16" s="35"/>
      <c r="L16" s="35"/>
      <c r="M16" s="35"/>
      <c r="N16" s="35"/>
      <c r="O16" s="35"/>
      <c r="P16" s="35"/>
      <c r="Q16" s="36"/>
      <c r="IR16"/>
      <c r="IS16"/>
      <c r="IT16"/>
      <c r="IU16"/>
      <c r="IV16"/>
    </row>
    <row r="17" spans="1:256" ht="15" customHeight="1" x14ac:dyDescent="0.2">
      <c r="A17" s="10" t="s">
        <v>13</v>
      </c>
      <c r="B17" s="11" t="s">
        <v>144</v>
      </c>
      <c r="C17" s="12">
        <v>5</v>
      </c>
      <c r="D17" s="19">
        <v>2026</v>
      </c>
      <c r="E17" s="20"/>
      <c r="F17" s="2"/>
      <c r="G17" s="14">
        <v>15</v>
      </c>
      <c r="H17" s="29"/>
      <c r="I17" s="30"/>
      <c r="J17" s="30"/>
      <c r="K17" s="31"/>
      <c r="L17" s="31"/>
      <c r="M17" s="31"/>
      <c r="N17" s="31"/>
      <c r="O17" s="31"/>
      <c r="P17" s="31"/>
      <c r="Q17" s="32"/>
      <c r="IR17"/>
      <c r="IS17"/>
      <c r="IT17"/>
      <c r="IU17"/>
      <c r="IV17"/>
    </row>
    <row r="18" spans="1:256" ht="15" customHeight="1" x14ac:dyDescent="0.2">
      <c r="A18" s="10" t="s">
        <v>13</v>
      </c>
      <c r="B18" s="11" t="s">
        <v>146</v>
      </c>
      <c r="C18" s="12">
        <v>4</v>
      </c>
      <c r="D18" s="19">
        <v>2026</v>
      </c>
      <c r="E18" s="20"/>
      <c r="F18" s="2"/>
      <c r="G18" s="14">
        <v>16</v>
      </c>
      <c r="H18" s="33"/>
      <c r="I18" s="34"/>
      <c r="J18" s="34"/>
      <c r="K18" s="35"/>
      <c r="L18" s="35"/>
      <c r="M18" s="35"/>
      <c r="N18" s="35"/>
      <c r="O18" s="35"/>
      <c r="P18" s="35"/>
      <c r="Q18" s="36"/>
      <c r="IR18"/>
      <c r="IS18"/>
      <c r="IT18"/>
      <c r="IU18"/>
      <c r="IV18"/>
    </row>
    <row r="19" spans="1:256" ht="15" customHeight="1" x14ac:dyDescent="0.2">
      <c r="A19" s="10" t="s">
        <v>13</v>
      </c>
      <c r="B19" s="11" t="s">
        <v>215</v>
      </c>
      <c r="C19" s="12">
        <v>1</v>
      </c>
      <c r="D19" s="19">
        <v>2024</v>
      </c>
      <c r="E19" s="20"/>
      <c r="F19" s="2"/>
      <c r="G19" s="14">
        <v>17</v>
      </c>
      <c r="H19" s="29"/>
      <c r="I19" s="30"/>
      <c r="J19" s="30"/>
      <c r="K19" s="31"/>
      <c r="L19" s="31"/>
      <c r="M19" s="31"/>
      <c r="N19" s="31"/>
      <c r="O19" s="31"/>
      <c r="P19" s="31"/>
      <c r="Q19" s="32"/>
      <c r="IR19"/>
      <c r="IS19"/>
      <c r="IT19"/>
      <c r="IU19"/>
      <c r="IV19"/>
    </row>
    <row r="20" spans="1:256" ht="15" customHeight="1" x14ac:dyDescent="0.2">
      <c r="A20" s="10" t="s">
        <v>12</v>
      </c>
      <c r="B20" s="11" t="s">
        <v>168</v>
      </c>
      <c r="C20" s="12">
        <v>1</v>
      </c>
      <c r="D20" s="19">
        <v>2024</v>
      </c>
      <c r="E20" s="20"/>
      <c r="F20" s="2"/>
      <c r="G20" s="14">
        <v>18</v>
      </c>
      <c r="H20" s="33"/>
      <c r="I20" s="34"/>
      <c r="J20" s="34"/>
      <c r="K20" s="35"/>
      <c r="L20" s="35"/>
      <c r="M20" s="35"/>
      <c r="N20" s="35"/>
      <c r="O20" s="35"/>
      <c r="P20" s="35"/>
      <c r="Q20" s="36"/>
      <c r="IR20"/>
      <c r="IS20"/>
      <c r="IT20"/>
      <c r="IU20"/>
      <c r="IV20"/>
    </row>
    <row r="21" spans="1:256" ht="15" customHeight="1" x14ac:dyDescent="0.2">
      <c r="A21" s="41"/>
      <c r="B21" s="42"/>
      <c r="C21" s="43">
        <f>SUM(C3:C20)</f>
        <v>83</v>
      </c>
      <c r="D21" s="44">
        <f>SUM(D3:D20)</f>
        <v>34414</v>
      </c>
      <c r="E21" s="45"/>
      <c r="F21" s="2"/>
      <c r="G21" s="14">
        <v>19</v>
      </c>
      <c r="H21" s="29"/>
      <c r="I21" s="30"/>
      <c r="J21" s="30"/>
      <c r="K21" s="31"/>
      <c r="L21" s="31"/>
      <c r="M21" s="31"/>
      <c r="N21" s="31"/>
      <c r="O21" s="31"/>
      <c r="P21" s="31"/>
      <c r="Q21" s="32"/>
      <c r="IR21"/>
      <c r="IS21"/>
      <c r="IT21"/>
      <c r="IU21"/>
      <c r="IV21"/>
    </row>
    <row r="22" spans="1:256" ht="15" customHeight="1" x14ac:dyDescent="0.2">
      <c r="A22" s="51"/>
      <c r="B22" s="27"/>
      <c r="C22" s="27"/>
      <c r="D22" s="27"/>
      <c r="E22" s="27"/>
      <c r="F22" s="2"/>
      <c r="G22" s="14">
        <v>20</v>
      </c>
      <c r="H22" s="37"/>
      <c r="I22" s="38"/>
      <c r="J22" s="38"/>
      <c r="K22" s="39"/>
      <c r="L22" s="39"/>
      <c r="M22" s="39"/>
      <c r="N22" s="39"/>
      <c r="O22" s="39"/>
      <c r="P22" s="39"/>
      <c r="Q22" s="40"/>
      <c r="IR22"/>
      <c r="IS22"/>
      <c r="IT22"/>
      <c r="IU22"/>
      <c r="IV22"/>
    </row>
    <row r="23" spans="1:256" ht="15" customHeight="1" x14ac:dyDescent="0.2">
      <c r="A23" s="61" t="s">
        <v>59</v>
      </c>
      <c r="B23" s="62"/>
      <c r="C23" s="62"/>
      <c r="D23" s="62"/>
      <c r="E23" s="63"/>
      <c r="F23" s="2"/>
      <c r="G23" s="46" t="s">
        <v>27</v>
      </c>
      <c r="H23" s="47"/>
      <c r="I23" s="48">
        <f>SUM(I3:I12)</f>
        <v>89</v>
      </c>
      <c r="J23" s="49"/>
      <c r="K23" s="50">
        <f t="shared" ref="K23:Q23" si="0">SUM(K3:K22)</f>
        <v>180</v>
      </c>
      <c r="L23" s="50">
        <f t="shared" si="0"/>
        <v>21</v>
      </c>
      <c r="M23" s="50">
        <f t="shared" si="0"/>
        <v>45</v>
      </c>
      <c r="N23" s="50">
        <f t="shared" si="0"/>
        <v>63</v>
      </c>
      <c r="O23" s="50">
        <f t="shared" si="0"/>
        <v>20</v>
      </c>
      <c r="P23" s="50">
        <f t="shared" si="0"/>
        <v>12</v>
      </c>
      <c r="Q23" s="50">
        <f t="shared" si="0"/>
        <v>19</v>
      </c>
      <c r="IR23"/>
      <c r="IS23"/>
      <c r="IT23"/>
      <c r="IU23"/>
      <c r="IV23"/>
    </row>
    <row r="24" spans="1:256" ht="15" customHeight="1" x14ac:dyDescent="0.2">
      <c r="A24" s="3" t="s">
        <v>1</v>
      </c>
      <c r="B24" s="4" t="s">
        <v>2</v>
      </c>
      <c r="C24" s="5" t="s">
        <v>3</v>
      </c>
      <c r="D24" s="5" t="s">
        <v>4</v>
      </c>
      <c r="E24" s="6" t="s">
        <v>5</v>
      </c>
      <c r="F24" s="28"/>
      <c r="G24" s="51"/>
      <c r="H24" s="52"/>
      <c r="I24" s="52"/>
      <c r="J24" s="52"/>
      <c r="K24" s="27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 x14ac:dyDescent="0.2">
      <c r="A25" s="10" t="s">
        <v>18</v>
      </c>
      <c r="B25" s="11" t="s">
        <v>219</v>
      </c>
      <c r="C25" s="12">
        <v>1</v>
      </c>
      <c r="D25" s="19">
        <v>2024</v>
      </c>
      <c r="E25" s="13"/>
      <c r="F25" s="28"/>
      <c r="G25" s="61" t="s">
        <v>60</v>
      </c>
      <c r="H25" s="64"/>
      <c r="I25" s="64"/>
      <c r="J25" s="64"/>
      <c r="K25" s="65"/>
      <c r="IP25"/>
      <c r="IQ25"/>
      <c r="IR25"/>
      <c r="IS25"/>
      <c r="IT25"/>
      <c r="IU25"/>
      <c r="IV25"/>
    </row>
    <row r="26" spans="1:256" ht="15" customHeight="1" x14ac:dyDescent="0.2">
      <c r="A26" s="10" t="s">
        <v>12</v>
      </c>
      <c r="B26" s="11" t="s">
        <v>116</v>
      </c>
      <c r="C26" s="12">
        <v>28</v>
      </c>
      <c r="D26" s="19">
        <v>2026</v>
      </c>
      <c r="E26" s="20"/>
      <c r="F26" s="28"/>
      <c r="G26" s="3" t="s">
        <v>1</v>
      </c>
      <c r="H26" s="4" t="s">
        <v>2</v>
      </c>
      <c r="I26" s="5" t="s">
        <v>3</v>
      </c>
      <c r="J26" s="5" t="s">
        <v>4</v>
      </c>
      <c r="K26" s="6" t="s">
        <v>5</v>
      </c>
      <c r="IP26"/>
      <c r="IQ26"/>
      <c r="IR26"/>
      <c r="IS26"/>
      <c r="IT26"/>
      <c r="IU26"/>
      <c r="IV26"/>
    </row>
    <row r="27" spans="1:256" ht="15" customHeight="1" x14ac:dyDescent="0.2">
      <c r="A27" s="10" t="s">
        <v>13</v>
      </c>
      <c r="B27" s="11" t="s">
        <v>68</v>
      </c>
      <c r="C27" s="12">
        <v>9</v>
      </c>
      <c r="D27" s="19">
        <v>2025</v>
      </c>
      <c r="E27" s="20"/>
      <c r="F27" s="2"/>
      <c r="G27" s="10" t="s">
        <v>13</v>
      </c>
      <c r="H27" s="11" t="s">
        <v>95</v>
      </c>
      <c r="I27" s="12">
        <v>17</v>
      </c>
      <c r="J27" s="53">
        <v>2026</v>
      </c>
      <c r="K27" s="13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 x14ac:dyDescent="0.2">
      <c r="A28" s="10" t="s">
        <v>11</v>
      </c>
      <c r="B28" s="11" t="s">
        <v>46</v>
      </c>
      <c r="C28" s="12">
        <v>4</v>
      </c>
      <c r="D28" s="19">
        <v>2025</v>
      </c>
      <c r="E28" s="20"/>
      <c r="F28" s="2"/>
      <c r="G28" s="10" t="s">
        <v>13</v>
      </c>
      <c r="H28" s="11" t="s">
        <v>100</v>
      </c>
      <c r="I28" s="12">
        <v>5</v>
      </c>
      <c r="J28" s="54">
        <v>2026</v>
      </c>
      <c r="K28" s="20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 x14ac:dyDescent="0.2">
      <c r="A29" s="10" t="s">
        <v>11</v>
      </c>
      <c r="B29" s="11" t="s">
        <v>118</v>
      </c>
      <c r="C29" s="12">
        <v>2</v>
      </c>
      <c r="D29" s="19">
        <v>2026</v>
      </c>
      <c r="E29" s="20"/>
      <c r="F29" s="2"/>
      <c r="G29" s="10" t="s">
        <v>12</v>
      </c>
      <c r="H29" s="11" t="s">
        <v>201</v>
      </c>
      <c r="I29" s="12">
        <v>1</v>
      </c>
      <c r="J29" s="19">
        <v>2024</v>
      </c>
      <c r="K29" s="20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 x14ac:dyDescent="0.2">
      <c r="A30" s="10" t="s">
        <v>14</v>
      </c>
      <c r="B30" s="11" t="s">
        <v>32</v>
      </c>
      <c r="C30" s="12">
        <v>12</v>
      </c>
      <c r="D30" s="19">
        <v>2024</v>
      </c>
      <c r="E30" s="20"/>
      <c r="F30" s="2"/>
      <c r="G30" s="10" t="s">
        <v>13</v>
      </c>
      <c r="H30" s="11" t="s">
        <v>101</v>
      </c>
      <c r="I30" s="12">
        <v>5</v>
      </c>
      <c r="J30" s="19">
        <v>2026</v>
      </c>
      <c r="K30" s="2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 x14ac:dyDescent="0.2">
      <c r="A31" s="10" t="s">
        <v>12</v>
      </c>
      <c r="B31" s="11" t="s">
        <v>36</v>
      </c>
      <c r="C31" s="12">
        <v>18</v>
      </c>
      <c r="D31" s="19">
        <v>2024</v>
      </c>
      <c r="E31" s="20"/>
      <c r="F31" s="2"/>
      <c r="G31" s="10" t="s">
        <v>11</v>
      </c>
      <c r="H31" s="11" t="s">
        <v>148</v>
      </c>
      <c r="I31" s="12">
        <v>1</v>
      </c>
      <c r="J31" s="54">
        <v>2024</v>
      </c>
      <c r="K31" s="20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 x14ac:dyDescent="0.2">
      <c r="A32" s="10" t="s">
        <v>15</v>
      </c>
      <c r="B32" s="11" t="s">
        <v>195</v>
      </c>
      <c r="C32" s="12">
        <v>1</v>
      </c>
      <c r="D32" s="19">
        <v>2024</v>
      </c>
      <c r="E32" s="26"/>
      <c r="F32" s="2"/>
      <c r="G32" s="10" t="s">
        <v>14</v>
      </c>
      <c r="H32" s="11" t="s">
        <v>103</v>
      </c>
      <c r="I32" s="12">
        <v>3</v>
      </c>
      <c r="J32" s="19">
        <v>2026</v>
      </c>
      <c r="K32" s="20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 x14ac:dyDescent="0.2">
      <c r="A33" s="10" t="s">
        <v>14</v>
      </c>
      <c r="B33" s="11" t="s">
        <v>38</v>
      </c>
      <c r="C33" s="12">
        <v>2</v>
      </c>
      <c r="D33" s="19">
        <v>2024</v>
      </c>
      <c r="E33" s="20"/>
      <c r="F33" s="2"/>
      <c r="G33" s="10" t="s">
        <v>12</v>
      </c>
      <c r="H33" s="11" t="s">
        <v>176</v>
      </c>
      <c r="I33" s="12">
        <v>13</v>
      </c>
      <c r="J33" s="54">
        <v>2024</v>
      </c>
      <c r="K33" s="20" t="s">
        <v>171</v>
      </c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 x14ac:dyDescent="0.2">
      <c r="A34" s="10" t="s">
        <v>13</v>
      </c>
      <c r="B34" s="11" t="s">
        <v>138</v>
      </c>
      <c r="C34" s="12">
        <v>2</v>
      </c>
      <c r="D34" s="19">
        <v>2026</v>
      </c>
      <c r="E34" s="26"/>
      <c r="F34" s="2"/>
      <c r="G34" s="10" t="s">
        <v>15</v>
      </c>
      <c r="H34" s="11" t="s">
        <v>214</v>
      </c>
      <c r="I34" s="12">
        <v>1</v>
      </c>
      <c r="J34" s="19">
        <v>2024</v>
      </c>
      <c r="K34" s="20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 x14ac:dyDescent="0.2">
      <c r="A35" s="10" t="s">
        <v>13</v>
      </c>
      <c r="B35" s="11" t="s">
        <v>155</v>
      </c>
      <c r="C35" s="12">
        <v>1</v>
      </c>
      <c r="D35" s="19">
        <v>2024</v>
      </c>
      <c r="E35" s="55"/>
      <c r="F35" s="2"/>
      <c r="G35" s="10" t="s">
        <v>13</v>
      </c>
      <c r="H35" s="11" t="s">
        <v>117</v>
      </c>
      <c r="I35" s="12">
        <v>18</v>
      </c>
      <c r="J35" s="19">
        <v>2026</v>
      </c>
      <c r="K35" s="20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 x14ac:dyDescent="0.2">
      <c r="A36" s="10" t="s">
        <v>13</v>
      </c>
      <c r="B36" s="11" t="s">
        <v>159</v>
      </c>
      <c r="C36" s="12">
        <v>1</v>
      </c>
      <c r="D36" s="19">
        <v>2026</v>
      </c>
      <c r="E36" s="26"/>
      <c r="F36" s="2"/>
      <c r="G36" s="10" t="s">
        <v>13</v>
      </c>
      <c r="H36" s="11" t="s">
        <v>119</v>
      </c>
      <c r="I36" s="12">
        <v>7</v>
      </c>
      <c r="J36" s="19">
        <v>2026</v>
      </c>
      <c r="K36" s="20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 x14ac:dyDescent="0.2">
      <c r="A37" s="10" t="s">
        <v>13</v>
      </c>
      <c r="B37" s="11" t="s">
        <v>44</v>
      </c>
      <c r="C37" s="12">
        <v>6</v>
      </c>
      <c r="D37" s="19">
        <v>2024</v>
      </c>
      <c r="E37" s="55"/>
      <c r="F37" s="2"/>
      <c r="G37" s="10" t="s">
        <v>14</v>
      </c>
      <c r="H37" s="11" t="s">
        <v>189</v>
      </c>
      <c r="I37" s="12">
        <v>4</v>
      </c>
      <c r="J37" s="19">
        <v>2024</v>
      </c>
      <c r="K37" s="20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 x14ac:dyDescent="0.2">
      <c r="A38" s="10" t="s">
        <v>18</v>
      </c>
      <c r="B38" s="11" t="s">
        <v>198</v>
      </c>
      <c r="C38" s="12">
        <v>1</v>
      </c>
      <c r="D38" s="19">
        <v>2024</v>
      </c>
      <c r="E38" s="20"/>
      <c r="F38" s="2"/>
      <c r="G38" s="10" t="s">
        <v>13</v>
      </c>
      <c r="H38" s="11" t="s">
        <v>133</v>
      </c>
      <c r="I38" s="12">
        <v>4</v>
      </c>
      <c r="J38" s="19">
        <v>2026</v>
      </c>
      <c r="K38" s="20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 x14ac:dyDescent="0.2">
      <c r="A39" s="10" t="s">
        <v>13</v>
      </c>
      <c r="B39" s="11" t="s">
        <v>152</v>
      </c>
      <c r="C39" s="12">
        <v>1</v>
      </c>
      <c r="D39" s="19">
        <v>2026</v>
      </c>
      <c r="E39" s="55"/>
      <c r="F39" s="2"/>
      <c r="G39" s="10" t="s">
        <v>18</v>
      </c>
      <c r="H39" s="11" t="s">
        <v>136</v>
      </c>
      <c r="I39" s="12">
        <v>1</v>
      </c>
      <c r="J39" s="19">
        <v>2026</v>
      </c>
      <c r="K39" s="20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 x14ac:dyDescent="0.2">
      <c r="A40" s="10" t="s">
        <v>12</v>
      </c>
      <c r="B40" s="11" t="s">
        <v>166</v>
      </c>
      <c r="C40" s="12">
        <v>1</v>
      </c>
      <c r="D40" s="19">
        <v>2024</v>
      </c>
      <c r="E40" s="55"/>
      <c r="F40" s="2"/>
      <c r="G40" s="10" t="s">
        <v>18</v>
      </c>
      <c r="H40" s="11" t="s">
        <v>208</v>
      </c>
      <c r="I40" s="12">
        <v>1</v>
      </c>
      <c r="J40" s="19">
        <v>2024</v>
      </c>
      <c r="K40" s="2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 x14ac:dyDescent="0.2">
      <c r="A41" s="10" t="s">
        <v>13</v>
      </c>
      <c r="B41" s="11" t="s">
        <v>78</v>
      </c>
      <c r="C41" s="12">
        <v>6</v>
      </c>
      <c r="D41" s="19">
        <v>2025</v>
      </c>
      <c r="E41" s="55"/>
      <c r="F41" s="2"/>
      <c r="G41" s="10" t="s">
        <v>12</v>
      </c>
      <c r="H41" s="11" t="s">
        <v>196</v>
      </c>
      <c r="I41" s="12">
        <v>3</v>
      </c>
      <c r="J41" s="19">
        <v>2024</v>
      </c>
      <c r="K41" s="20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 x14ac:dyDescent="0.2">
      <c r="A42" s="10" t="s">
        <v>13</v>
      </c>
      <c r="B42" s="11" t="s">
        <v>221</v>
      </c>
      <c r="C42" s="12">
        <v>1</v>
      </c>
      <c r="D42" s="19">
        <v>2024</v>
      </c>
      <c r="E42" s="26"/>
      <c r="F42" s="2"/>
      <c r="G42" s="10" t="s">
        <v>11</v>
      </c>
      <c r="H42" s="11" t="s">
        <v>188</v>
      </c>
      <c r="I42" s="12">
        <v>1</v>
      </c>
      <c r="J42" s="19">
        <v>2024</v>
      </c>
      <c r="K42" s="20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 x14ac:dyDescent="0.2">
      <c r="A43" s="41"/>
      <c r="B43" s="42"/>
      <c r="C43" s="43">
        <f>SUM(C25:C42)</f>
        <v>97</v>
      </c>
      <c r="D43" s="44">
        <f>SUM(D25:D42)</f>
        <v>36445</v>
      </c>
      <c r="E43" s="45"/>
      <c r="F43" s="2"/>
      <c r="G43" s="10" t="s">
        <v>12</v>
      </c>
      <c r="H43" s="11" t="s">
        <v>179</v>
      </c>
      <c r="I43" s="12">
        <v>14</v>
      </c>
      <c r="J43" s="19">
        <v>2024</v>
      </c>
      <c r="K43" s="20" t="s">
        <v>171</v>
      </c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 x14ac:dyDescent="0.2">
      <c r="A44" s="56"/>
      <c r="B44" s="56"/>
      <c r="C44" s="56"/>
      <c r="D44" s="56"/>
      <c r="E44" s="56"/>
      <c r="F44" s="2"/>
      <c r="G44" s="10" t="s">
        <v>11</v>
      </c>
      <c r="H44" s="11" t="s">
        <v>84</v>
      </c>
      <c r="I44" s="12">
        <v>1</v>
      </c>
      <c r="J44" s="19">
        <v>2024</v>
      </c>
      <c r="K44" s="20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 x14ac:dyDescent="0.2">
      <c r="A45" s="61" t="s">
        <v>61</v>
      </c>
      <c r="B45" s="62"/>
      <c r="C45" s="62"/>
      <c r="D45" s="62"/>
      <c r="E45" s="63"/>
      <c r="F45" s="2"/>
      <c r="G45" s="41"/>
      <c r="H45" s="42"/>
      <c r="I45" s="43">
        <f>SUM(I27:I44)</f>
        <v>100</v>
      </c>
      <c r="J45" s="43">
        <f>SUM(J27:J44)</f>
        <v>36448</v>
      </c>
      <c r="K45" s="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 x14ac:dyDescent="0.2">
      <c r="A46" s="3" t="s">
        <v>1</v>
      </c>
      <c r="B46" s="4" t="s">
        <v>2</v>
      </c>
      <c r="C46" s="5" t="s">
        <v>3</v>
      </c>
      <c r="D46" s="5" t="s">
        <v>4</v>
      </c>
      <c r="E46" s="6" t="s">
        <v>5</v>
      </c>
      <c r="F46" s="2"/>
      <c r="G46" s="56"/>
      <c r="H46" s="56"/>
      <c r="I46" s="56"/>
      <c r="J46" s="56"/>
      <c r="K46" s="5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 x14ac:dyDescent="0.2">
      <c r="A47" s="10" t="s">
        <v>11</v>
      </c>
      <c r="B47" s="11" t="s">
        <v>86</v>
      </c>
      <c r="C47" s="12">
        <v>4</v>
      </c>
      <c r="D47" s="19">
        <v>2026</v>
      </c>
      <c r="E47" s="20"/>
      <c r="F47" s="2"/>
      <c r="G47" s="61" t="s">
        <v>62</v>
      </c>
      <c r="H47" s="64"/>
      <c r="I47" s="64"/>
      <c r="J47" s="64"/>
      <c r="K47" s="65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 x14ac:dyDescent="0.2">
      <c r="A48" s="10" t="s">
        <v>18</v>
      </c>
      <c r="B48" s="11" t="s">
        <v>209</v>
      </c>
      <c r="C48" s="12">
        <v>10</v>
      </c>
      <c r="D48" s="19">
        <v>2024</v>
      </c>
      <c r="E48" s="20" t="s">
        <v>171</v>
      </c>
      <c r="F48" s="2"/>
      <c r="G48" s="3" t="s">
        <v>1</v>
      </c>
      <c r="H48" s="4" t="s">
        <v>2</v>
      </c>
      <c r="I48" s="5" t="s">
        <v>3</v>
      </c>
      <c r="J48" s="5" t="s">
        <v>4</v>
      </c>
      <c r="K48" s="6" t="s">
        <v>5</v>
      </c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 x14ac:dyDescent="0.2">
      <c r="A49" s="10" t="s">
        <v>12</v>
      </c>
      <c r="B49" s="11" t="s">
        <v>112</v>
      </c>
      <c r="C49" s="12">
        <v>1</v>
      </c>
      <c r="D49" s="19">
        <v>2026</v>
      </c>
      <c r="E49" s="20"/>
      <c r="F49" s="2"/>
      <c r="G49" s="10" t="s">
        <v>13</v>
      </c>
      <c r="H49" s="11" t="s">
        <v>29</v>
      </c>
      <c r="I49" s="12">
        <v>15</v>
      </c>
      <c r="J49" s="19" t="s">
        <v>82</v>
      </c>
      <c r="K49" s="13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 x14ac:dyDescent="0.2">
      <c r="A50" s="10" t="s">
        <v>12</v>
      </c>
      <c r="B50" s="11" t="s">
        <v>47</v>
      </c>
      <c r="C50" s="12">
        <v>16</v>
      </c>
      <c r="D50" s="19">
        <v>2025</v>
      </c>
      <c r="E50" s="20"/>
      <c r="F50" s="28"/>
      <c r="G50" s="10" t="s">
        <v>12</v>
      </c>
      <c r="H50" s="11" t="s">
        <v>85</v>
      </c>
      <c r="I50" s="12">
        <v>16</v>
      </c>
      <c r="J50" s="19">
        <v>2026</v>
      </c>
      <c r="K50" s="2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 x14ac:dyDescent="0.2">
      <c r="A51" s="10" t="s">
        <v>13</v>
      </c>
      <c r="B51" s="11" t="s">
        <v>57</v>
      </c>
      <c r="C51" s="12">
        <v>3</v>
      </c>
      <c r="D51" s="19">
        <v>2025</v>
      </c>
      <c r="E51" s="20"/>
      <c r="F51" s="2"/>
      <c r="G51" s="10" t="s">
        <v>13</v>
      </c>
      <c r="H51" s="11" t="s">
        <v>91</v>
      </c>
      <c r="I51" s="12">
        <v>8</v>
      </c>
      <c r="J51" s="19">
        <v>2026</v>
      </c>
      <c r="K51" s="20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 x14ac:dyDescent="0.2">
      <c r="A52" s="10" t="s">
        <v>14</v>
      </c>
      <c r="B52" s="11" t="s">
        <v>129</v>
      </c>
      <c r="C52" s="12">
        <v>8</v>
      </c>
      <c r="D52" s="19">
        <v>2026</v>
      </c>
      <c r="E52" s="20"/>
      <c r="F52" s="2"/>
      <c r="G52" s="10" t="s">
        <v>12</v>
      </c>
      <c r="H52" s="11" t="s">
        <v>110</v>
      </c>
      <c r="I52" s="12">
        <v>1</v>
      </c>
      <c r="J52" s="19">
        <v>2026</v>
      </c>
      <c r="K52" s="20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 x14ac:dyDescent="0.2">
      <c r="A53" s="10" t="s">
        <v>11</v>
      </c>
      <c r="B53" s="11" t="s">
        <v>130</v>
      </c>
      <c r="C53" s="12">
        <v>1</v>
      </c>
      <c r="D53" s="19">
        <v>2026</v>
      </c>
      <c r="E53" s="20"/>
      <c r="F53" s="2"/>
      <c r="G53" s="10" t="s">
        <v>14</v>
      </c>
      <c r="H53" s="11" t="s">
        <v>111</v>
      </c>
      <c r="I53" s="12">
        <v>1</v>
      </c>
      <c r="J53" s="19">
        <v>2026</v>
      </c>
      <c r="K53" s="20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 x14ac:dyDescent="0.2">
      <c r="A54" s="10" t="s">
        <v>13</v>
      </c>
      <c r="B54" s="11" t="s">
        <v>34</v>
      </c>
      <c r="C54" s="12">
        <v>8</v>
      </c>
      <c r="D54" s="19">
        <v>2024</v>
      </c>
      <c r="E54" s="20"/>
      <c r="F54" s="2"/>
      <c r="G54" s="10" t="s">
        <v>18</v>
      </c>
      <c r="H54" s="11" t="s">
        <v>124</v>
      </c>
      <c r="I54" s="12">
        <v>2</v>
      </c>
      <c r="J54" s="54">
        <v>2026</v>
      </c>
      <c r="K54" s="20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 x14ac:dyDescent="0.2">
      <c r="A55" s="10" t="s">
        <v>13</v>
      </c>
      <c r="B55" s="11" t="s">
        <v>54</v>
      </c>
      <c r="C55" s="12">
        <v>5</v>
      </c>
      <c r="D55" s="19">
        <v>2025</v>
      </c>
      <c r="E55" s="20"/>
      <c r="F55" s="2"/>
      <c r="G55" s="10" t="s">
        <v>15</v>
      </c>
      <c r="H55" s="11" t="s">
        <v>131</v>
      </c>
      <c r="I55" s="12">
        <v>1</v>
      </c>
      <c r="J55" s="19">
        <v>2026</v>
      </c>
      <c r="K55" s="20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 x14ac:dyDescent="0.2">
      <c r="A56" s="10" t="s">
        <v>18</v>
      </c>
      <c r="B56" s="11" t="s">
        <v>207</v>
      </c>
      <c r="C56" s="12">
        <v>1</v>
      </c>
      <c r="D56" s="19">
        <v>2024</v>
      </c>
      <c r="E56" s="20"/>
      <c r="F56" s="2"/>
      <c r="G56" s="10" t="s">
        <v>12</v>
      </c>
      <c r="H56" s="11" t="s">
        <v>134</v>
      </c>
      <c r="I56" s="12">
        <v>5</v>
      </c>
      <c r="J56" s="19">
        <v>2026</v>
      </c>
      <c r="K56" s="20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 x14ac:dyDescent="0.2">
      <c r="A57" s="10" t="s">
        <v>12</v>
      </c>
      <c r="B57" s="11" t="s">
        <v>49</v>
      </c>
      <c r="C57" s="12">
        <v>9</v>
      </c>
      <c r="D57" s="19">
        <v>2025</v>
      </c>
      <c r="E57" s="26"/>
      <c r="F57" s="2"/>
      <c r="G57" s="10" t="s">
        <v>18</v>
      </c>
      <c r="H57" s="11" t="s">
        <v>108</v>
      </c>
      <c r="I57" s="12">
        <v>1</v>
      </c>
      <c r="J57" s="19">
        <v>2024</v>
      </c>
      <c r="K57" s="20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 x14ac:dyDescent="0.2">
      <c r="A58" s="10" t="s">
        <v>14</v>
      </c>
      <c r="B58" s="11" t="s">
        <v>142</v>
      </c>
      <c r="C58" s="12">
        <v>1</v>
      </c>
      <c r="D58" s="19">
        <v>2026</v>
      </c>
      <c r="E58" s="20"/>
      <c r="F58" s="2"/>
      <c r="G58" s="10" t="s">
        <v>13</v>
      </c>
      <c r="H58" s="11" t="s">
        <v>35</v>
      </c>
      <c r="I58" s="12">
        <v>3</v>
      </c>
      <c r="J58" s="19">
        <v>2024</v>
      </c>
      <c r="K58" s="20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 x14ac:dyDescent="0.2">
      <c r="A59" s="10" t="s">
        <v>12</v>
      </c>
      <c r="B59" s="11" t="s">
        <v>145</v>
      </c>
      <c r="C59" s="12">
        <v>2</v>
      </c>
      <c r="D59" s="19">
        <v>2026</v>
      </c>
      <c r="E59" s="20"/>
      <c r="F59" s="2"/>
      <c r="G59" s="10" t="s">
        <v>11</v>
      </c>
      <c r="H59" s="11" t="s">
        <v>45</v>
      </c>
      <c r="I59" s="12">
        <v>12</v>
      </c>
      <c r="J59" s="19">
        <v>2025</v>
      </c>
      <c r="K59" s="20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 x14ac:dyDescent="0.2">
      <c r="A60" s="10" t="s">
        <v>13</v>
      </c>
      <c r="B60" s="11" t="s">
        <v>170</v>
      </c>
      <c r="C60" s="12">
        <v>12</v>
      </c>
      <c r="D60" s="19">
        <v>2024</v>
      </c>
      <c r="E60" s="26" t="s">
        <v>171</v>
      </c>
      <c r="F60" s="2"/>
      <c r="G60" s="10" t="s">
        <v>13</v>
      </c>
      <c r="H60" s="11" t="s">
        <v>41</v>
      </c>
      <c r="I60" s="12">
        <v>10</v>
      </c>
      <c r="J60" s="19">
        <v>2024</v>
      </c>
      <c r="K60" s="2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 x14ac:dyDescent="0.2">
      <c r="A61" s="10" t="s">
        <v>12</v>
      </c>
      <c r="B61" s="11" t="s">
        <v>160</v>
      </c>
      <c r="C61" s="12">
        <v>5</v>
      </c>
      <c r="D61" s="19">
        <v>2025</v>
      </c>
      <c r="E61" s="20"/>
      <c r="F61" s="2"/>
      <c r="G61" s="10" t="s">
        <v>11</v>
      </c>
      <c r="H61" s="11" t="s">
        <v>185</v>
      </c>
      <c r="I61" s="12">
        <v>1</v>
      </c>
      <c r="J61" s="19">
        <v>2024</v>
      </c>
      <c r="K61" s="20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 x14ac:dyDescent="0.2">
      <c r="A62" s="10" t="s">
        <v>13</v>
      </c>
      <c r="B62" s="11" t="s">
        <v>55</v>
      </c>
      <c r="C62" s="12">
        <v>9</v>
      </c>
      <c r="D62" s="19">
        <v>2025</v>
      </c>
      <c r="E62" s="20"/>
      <c r="F62" s="2"/>
      <c r="G62" s="10" t="s">
        <v>14</v>
      </c>
      <c r="H62" s="11" t="s">
        <v>186</v>
      </c>
      <c r="I62" s="12">
        <v>1</v>
      </c>
      <c r="J62" s="19">
        <v>2024</v>
      </c>
      <c r="K62" s="20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 x14ac:dyDescent="0.2">
      <c r="A63" s="10" t="s">
        <v>15</v>
      </c>
      <c r="B63" s="11" t="s">
        <v>173</v>
      </c>
      <c r="C63" s="12">
        <v>1</v>
      </c>
      <c r="D63" s="19">
        <v>2024</v>
      </c>
      <c r="E63" s="20"/>
      <c r="F63" s="2"/>
      <c r="G63" s="10" t="s">
        <v>13</v>
      </c>
      <c r="H63" s="11" t="s">
        <v>149</v>
      </c>
      <c r="I63" s="12">
        <v>6</v>
      </c>
      <c r="J63" s="19">
        <v>2026</v>
      </c>
      <c r="K63" s="20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 x14ac:dyDescent="0.2">
      <c r="A64" s="10" t="s">
        <v>13</v>
      </c>
      <c r="B64" s="11" t="s">
        <v>154</v>
      </c>
      <c r="C64" s="12">
        <v>2</v>
      </c>
      <c r="D64" s="19">
        <v>2026</v>
      </c>
      <c r="E64" s="20"/>
      <c r="F64" s="2"/>
      <c r="G64" s="10" t="s">
        <v>13</v>
      </c>
      <c r="H64" s="11" t="s">
        <v>150</v>
      </c>
      <c r="I64" s="12">
        <v>1</v>
      </c>
      <c r="J64" s="19">
        <v>2026</v>
      </c>
      <c r="K64" s="20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 x14ac:dyDescent="0.2">
      <c r="A65" s="41"/>
      <c r="B65" s="42"/>
      <c r="C65" s="43">
        <f>SUM(C47:C64)</f>
        <v>98</v>
      </c>
      <c r="D65" s="44">
        <f>SUM(D47:D64)</f>
        <v>36452</v>
      </c>
      <c r="E65" s="45"/>
      <c r="F65" s="2"/>
      <c r="G65" s="10" t="s">
        <v>12</v>
      </c>
      <c r="H65" s="11" t="s">
        <v>51</v>
      </c>
      <c r="I65" s="12">
        <v>1</v>
      </c>
      <c r="J65" s="19">
        <v>2025</v>
      </c>
      <c r="K65" s="20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 x14ac:dyDescent="0.2">
      <c r="A66" s="56"/>
      <c r="B66" s="56"/>
      <c r="C66" s="56"/>
      <c r="D66" s="56"/>
      <c r="E66" s="56"/>
      <c r="F66" s="2"/>
      <c r="G66" s="10" t="s">
        <v>12</v>
      </c>
      <c r="H66" s="11" t="s">
        <v>161</v>
      </c>
      <c r="I66" s="12">
        <v>5</v>
      </c>
      <c r="J66" s="19">
        <v>2024</v>
      </c>
      <c r="K66" s="20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 x14ac:dyDescent="0.2">
      <c r="A67" s="61" t="s">
        <v>63</v>
      </c>
      <c r="B67" s="62"/>
      <c r="C67" s="62"/>
      <c r="D67" s="62"/>
      <c r="E67" s="63"/>
      <c r="F67" s="2"/>
      <c r="G67" s="41"/>
      <c r="H67" s="42"/>
      <c r="I67" s="43">
        <f>SUM(I49:I66)</f>
        <v>90</v>
      </c>
      <c r="J67" s="43">
        <f>SUM(J49:J66)</f>
        <v>34428</v>
      </c>
      <c r="K67" s="45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 x14ac:dyDescent="0.2">
      <c r="A68" s="3" t="s">
        <v>1</v>
      </c>
      <c r="B68" s="4" t="s">
        <v>2</v>
      </c>
      <c r="C68" s="5" t="s">
        <v>3</v>
      </c>
      <c r="D68" s="5" t="s">
        <v>4</v>
      </c>
      <c r="E68" s="6" t="s">
        <v>5</v>
      </c>
      <c r="F68" s="2"/>
      <c r="G68" s="56"/>
      <c r="H68" s="56"/>
      <c r="I68" s="56"/>
      <c r="J68" s="56"/>
      <c r="K68" s="56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 x14ac:dyDescent="0.2">
      <c r="A69" s="10" t="s">
        <v>11</v>
      </c>
      <c r="B69" s="11" t="s">
        <v>87</v>
      </c>
      <c r="C69" s="12">
        <v>8</v>
      </c>
      <c r="D69" s="19">
        <v>2026</v>
      </c>
      <c r="E69" s="13"/>
      <c r="F69" s="2"/>
      <c r="G69" s="61" t="s">
        <v>64</v>
      </c>
      <c r="H69" s="64"/>
      <c r="I69" s="64"/>
      <c r="J69" s="64"/>
      <c r="K69" s="65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 x14ac:dyDescent="0.2">
      <c r="A70" s="10" t="s">
        <v>12</v>
      </c>
      <c r="B70" s="11" t="s">
        <v>67</v>
      </c>
      <c r="C70" s="12">
        <v>20</v>
      </c>
      <c r="D70" s="19">
        <v>2025</v>
      </c>
      <c r="E70" s="20"/>
      <c r="F70" s="2"/>
      <c r="G70" s="3" t="s">
        <v>1</v>
      </c>
      <c r="H70" s="4" t="s">
        <v>2</v>
      </c>
      <c r="I70" s="5" t="s">
        <v>3</v>
      </c>
      <c r="J70" s="5" t="s">
        <v>4</v>
      </c>
      <c r="K70" s="6" t="s">
        <v>5</v>
      </c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 x14ac:dyDescent="0.2">
      <c r="A71" s="10" t="s">
        <v>13</v>
      </c>
      <c r="B71" s="11" t="s">
        <v>93</v>
      </c>
      <c r="C71" s="12">
        <v>13</v>
      </c>
      <c r="D71" s="19">
        <v>2026</v>
      </c>
      <c r="E71" s="20"/>
      <c r="F71" s="2"/>
      <c r="G71" s="10" t="s">
        <v>12</v>
      </c>
      <c r="H71" s="11" t="s">
        <v>193</v>
      </c>
      <c r="I71" s="12">
        <v>1</v>
      </c>
      <c r="J71" s="19">
        <v>2024</v>
      </c>
      <c r="K71" s="13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 x14ac:dyDescent="0.2">
      <c r="A72" s="10" t="s">
        <v>13</v>
      </c>
      <c r="B72" s="11" t="s">
        <v>70</v>
      </c>
      <c r="C72" s="12">
        <v>3</v>
      </c>
      <c r="D72" s="19">
        <v>2025</v>
      </c>
      <c r="E72" s="20"/>
      <c r="F72" s="2"/>
      <c r="G72" s="10" t="s">
        <v>13</v>
      </c>
      <c r="H72" s="11" t="s">
        <v>92</v>
      </c>
      <c r="I72" s="12">
        <v>7</v>
      </c>
      <c r="J72" s="19">
        <v>2026</v>
      </c>
      <c r="K72" s="20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 x14ac:dyDescent="0.2">
      <c r="A73" s="10" t="s">
        <v>12</v>
      </c>
      <c r="B73" s="11" t="s">
        <v>71</v>
      </c>
      <c r="C73" s="12">
        <v>4</v>
      </c>
      <c r="D73" s="19">
        <v>2025</v>
      </c>
      <c r="E73" s="20"/>
      <c r="F73" s="2"/>
      <c r="G73" s="10" t="s">
        <v>12</v>
      </c>
      <c r="H73" s="11" t="s">
        <v>162</v>
      </c>
      <c r="I73" s="12">
        <v>4</v>
      </c>
      <c r="J73" s="19">
        <v>2026</v>
      </c>
      <c r="K73" s="20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 x14ac:dyDescent="0.2">
      <c r="A74" s="10" t="s">
        <v>13</v>
      </c>
      <c r="B74" s="11" t="s">
        <v>72</v>
      </c>
      <c r="C74" s="12">
        <v>2</v>
      </c>
      <c r="D74" s="19">
        <v>2025</v>
      </c>
      <c r="E74" s="20"/>
      <c r="F74" s="28"/>
      <c r="G74" s="10" t="s">
        <v>18</v>
      </c>
      <c r="H74" s="11" t="s">
        <v>169</v>
      </c>
      <c r="I74" s="12">
        <v>1</v>
      </c>
      <c r="J74" s="19">
        <v>2024</v>
      </c>
      <c r="K74" s="20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 x14ac:dyDescent="0.2">
      <c r="A75" s="10" t="s">
        <v>13</v>
      </c>
      <c r="B75" s="11" t="s">
        <v>73</v>
      </c>
      <c r="C75" s="12">
        <v>7</v>
      </c>
      <c r="D75" s="19">
        <v>2025</v>
      </c>
      <c r="E75" s="20"/>
      <c r="F75" s="2"/>
      <c r="G75" s="10" t="s">
        <v>18</v>
      </c>
      <c r="H75" s="11" t="s">
        <v>105</v>
      </c>
      <c r="I75" s="12">
        <v>2</v>
      </c>
      <c r="J75" s="19">
        <v>2026</v>
      </c>
      <c r="K75" s="20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 x14ac:dyDescent="0.2">
      <c r="A76" s="10" t="s">
        <v>13</v>
      </c>
      <c r="B76" s="11" t="s">
        <v>94</v>
      </c>
      <c r="C76" s="12">
        <v>11</v>
      </c>
      <c r="D76" s="19">
        <v>2026</v>
      </c>
      <c r="E76" s="20"/>
      <c r="F76" s="2"/>
      <c r="G76" s="10" t="s">
        <v>11</v>
      </c>
      <c r="H76" s="11" t="s">
        <v>181</v>
      </c>
      <c r="I76" s="12">
        <v>1</v>
      </c>
      <c r="J76" s="19">
        <v>2024</v>
      </c>
      <c r="K76" s="20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 x14ac:dyDescent="0.2">
      <c r="A77" s="10" t="s">
        <v>15</v>
      </c>
      <c r="B77" s="11" t="s">
        <v>99</v>
      </c>
      <c r="C77" s="12">
        <v>2</v>
      </c>
      <c r="D77" s="19">
        <v>2026</v>
      </c>
      <c r="E77" s="20"/>
      <c r="F77" s="2"/>
      <c r="G77" s="10" t="s">
        <v>13</v>
      </c>
      <c r="H77" s="11" t="s">
        <v>122</v>
      </c>
      <c r="I77" s="12">
        <v>11</v>
      </c>
      <c r="J77" s="19">
        <v>2026</v>
      </c>
      <c r="K77" s="20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 x14ac:dyDescent="0.2">
      <c r="A78" s="10" t="s">
        <v>13</v>
      </c>
      <c r="B78" s="11" t="s">
        <v>113</v>
      </c>
      <c r="C78" s="12">
        <v>1</v>
      </c>
      <c r="D78" s="19">
        <v>2026</v>
      </c>
      <c r="E78" s="20"/>
      <c r="F78" s="2"/>
      <c r="G78" s="10" t="s">
        <v>12</v>
      </c>
      <c r="H78" s="11" t="s">
        <v>127</v>
      </c>
      <c r="I78" s="12">
        <v>10</v>
      </c>
      <c r="J78" s="19">
        <v>2026</v>
      </c>
      <c r="K78" s="20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 x14ac:dyDescent="0.2">
      <c r="A79" s="10" t="s">
        <v>15</v>
      </c>
      <c r="B79" s="11" t="s">
        <v>205</v>
      </c>
      <c r="C79" s="12">
        <v>1</v>
      </c>
      <c r="D79" s="19">
        <v>2024</v>
      </c>
      <c r="E79" s="20"/>
      <c r="F79" s="2"/>
      <c r="G79" s="10" t="s">
        <v>11</v>
      </c>
      <c r="H79" s="66" t="s">
        <v>218</v>
      </c>
      <c r="I79" s="12">
        <v>1</v>
      </c>
      <c r="J79" s="54">
        <v>2024</v>
      </c>
      <c r="K79" s="20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 x14ac:dyDescent="0.2">
      <c r="A80" s="10" t="s">
        <v>14</v>
      </c>
      <c r="B80" s="11" t="s">
        <v>211</v>
      </c>
      <c r="C80" s="12">
        <v>1</v>
      </c>
      <c r="D80" s="19">
        <v>2024</v>
      </c>
      <c r="E80" s="20"/>
      <c r="F80" s="2"/>
      <c r="G80" s="10" t="s">
        <v>12</v>
      </c>
      <c r="H80" s="11" t="s">
        <v>128</v>
      </c>
      <c r="I80" s="12">
        <v>1</v>
      </c>
      <c r="J80" s="19">
        <v>2026</v>
      </c>
      <c r="K80" s="2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 x14ac:dyDescent="0.2">
      <c r="A81" s="10" t="s">
        <v>13</v>
      </c>
      <c r="B81" s="11" t="s">
        <v>53</v>
      </c>
      <c r="C81" s="12">
        <v>11</v>
      </c>
      <c r="D81" s="19">
        <v>2025</v>
      </c>
      <c r="E81" s="20"/>
      <c r="F81" s="2"/>
      <c r="G81" s="10" t="s">
        <v>12</v>
      </c>
      <c r="H81" s="11" t="s">
        <v>167</v>
      </c>
      <c r="I81" s="12">
        <v>1</v>
      </c>
      <c r="J81" s="19">
        <v>2024</v>
      </c>
      <c r="K81" s="20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 x14ac:dyDescent="0.2">
      <c r="A82" s="10" t="s">
        <v>14</v>
      </c>
      <c r="B82" s="11" t="s">
        <v>114</v>
      </c>
      <c r="C82" s="12">
        <v>1</v>
      </c>
      <c r="D82" s="19">
        <v>2026</v>
      </c>
      <c r="E82" s="20"/>
      <c r="F82" s="2"/>
      <c r="G82" s="10" t="s">
        <v>14</v>
      </c>
      <c r="H82" s="11" t="s">
        <v>203</v>
      </c>
      <c r="I82" s="12">
        <v>1</v>
      </c>
      <c r="J82" s="19">
        <v>2024</v>
      </c>
      <c r="K82" s="20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 x14ac:dyDescent="0.2">
      <c r="A83" s="10" t="s">
        <v>12</v>
      </c>
      <c r="B83" s="11" t="s">
        <v>115</v>
      </c>
      <c r="C83" s="12">
        <v>4</v>
      </c>
      <c r="D83" s="19">
        <v>2026</v>
      </c>
      <c r="E83" s="20"/>
      <c r="F83" s="2"/>
      <c r="G83" s="10" t="s">
        <v>14</v>
      </c>
      <c r="H83" s="11" t="s">
        <v>135</v>
      </c>
      <c r="I83" s="12">
        <v>19</v>
      </c>
      <c r="J83" s="19">
        <v>2026</v>
      </c>
      <c r="K83" s="20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 x14ac:dyDescent="0.2">
      <c r="A84" s="10" t="s">
        <v>18</v>
      </c>
      <c r="B84" s="11" t="s">
        <v>206</v>
      </c>
      <c r="C84" s="12">
        <v>1</v>
      </c>
      <c r="D84" s="19">
        <v>2024</v>
      </c>
      <c r="E84" s="20"/>
      <c r="F84" s="2"/>
      <c r="G84" s="10" t="s">
        <v>18</v>
      </c>
      <c r="H84" s="11" t="s">
        <v>178</v>
      </c>
      <c r="I84" s="12">
        <v>1</v>
      </c>
      <c r="J84" s="19">
        <v>2024</v>
      </c>
      <c r="K84" s="20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 x14ac:dyDescent="0.2">
      <c r="A85" s="10" t="s">
        <v>13</v>
      </c>
      <c r="B85" s="11" t="s">
        <v>42</v>
      </c>
      <c r="C85" s="12">
        <v>7</v>
      </c>
      <c r="D85" s="19">
        <v>2024</v>
      </c>
      <c r="E85" s="26"/>
      <c r="F85" s="2"/>
      <c r="G85" s="10" t="s">
        <v>15</v>
      </c>
      <c r="H85" s="11" t="s">
        <v>140</v>
      </c>
      <c r="I85" s="12">
        <v>1</v>
      </c>
      <c r="J85" s="19">
        <v>2026</v>
      </c>
      <c r="K85" s="20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 x14ac:dyDescent="0.2">
      <c r="A86" s="10" t="s">
        <v>11</v>
      </c>
      <c r="B86" s="11" t="s">
        <v>137</v>
      </c>
      <c r="C86" s="12">
        <v>1</v>
      </c>
      <c r="D86" s="19">
        <v>2026</v>
      </c>
      <c r="E86" s="20"/>
      <c r="F86" s="2"/>
      <c r="G86" s="10" t="s">
        <v>13</v>
      </c>
      <c r="H86" s="11" t="s">
        <v>56</v>
      </c>
      <c r="I86" s="12">
        <v>9</v>
      </c>
      <c r="J86" s="19">
        <v>2025</v>
      </c>
      <c r="K86" s="20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 x14ac:dyDescent="0.2">
      <c r="A87" s="41"/>
      <c r="B87" s="42"/>
      <c r="C87" s="43">
        <f>SUM(C69:C86)</f>
        <v>98</v>
      </c>
      <c r="D87" s="44">
        <f>SUM(D69:D86)</f>
        <v>36454</v>
      </c>
      <c r="E87" s="45"/>
      <c r="F87" s="2"/>
      <c r="G87" s="10" t="s">
        <v>12</v>
      </c>
      <c r="H87" s="11" t="s">
        <v>77</v>
      </c>
      <c r="I87" s="12">
        <v>1</v>
      </c>
      <c r="J87" s="19">
        <v>2025</v>
      </c>
      <c r="K87" s="20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 x14ac:dyDescent="0.2">
      <c r="A88" s="56"/>
      <c r="B88" s="56"/>
      <c r="C88" s="56"/>
      <c r="D88" s="56"/>
      <c r="E88" s="56"/>
      <c r="F88" s="2"/>
      <c r="G88" s="10" t="s">
        <v>13</v>
      </c>
      <c r="H88" s="11" t="s">
        <v>80</v>
      </c>
      <c r="I88" s="12">
        <v>1</v>
      </c>
      <c r="J88" s="19">
        <v>2025</v>
      </c>
      <c r="K88" s="20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 x14ac:dyDescent="0.2">
      <c r="A89" s="61" t="s">
        <v>163</v>
      </c>
      <c r="B89" s="62"/>
      <c r="C89" s="62"/>
      <c r="D89" s="62"/>
      <c r="E89" s="63"/>
      <c r="F89" s="2"/>
      <c r="G89" s="41"/>
      <c r="H89" s="42"/>
      <c r="I89" s="43">
        <f>SUM(I71:I88)</f>
        <v>73</v>
      </c>
      <c r="J89" s="43">
        <f>SUM(J71:J88)</f>
        <v>36451</v>
      </c>
      <c r="K89" s="45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 x14ac:dyDescent="0.2">
      <c r="A90" s="3" t="s">
        <v>1</v>
      </c>
      <c r="B90" s="4" t="s">
        <v>2</v>
      </c>
      <c r="C90" s="5" t="s">
        <v>3</v>
      </c>
      <c r="D90" s="5" t="s">
        <v>4</v>
      </c>
      <c r="E90" s="6" t="s">
        <v>5</v>
      </c>
      <c r="F90" s="2"/>
      <c r="G90" s="56"/>
      <c r="H90" s="56"/>
      <c r="I90" s="56"/>
      <c r="J90" s="56"/>
      <c r="K90" s="56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 x14ac:dyDescent="0.2">
      <c r="A91" s="10" t="s">
        <v>12</v>
      </c>
      <c r="B91" s="11" t="s">
        <v>83</v>
      </c>
      <c r="C91" s="12">
        <v>16</v>
      </c>
      <c r="D91" s="19">
        <v>2026</v>
      </c>
      <c r="E91" s="57"/>
      <c r="F91" s="2"/>
      <c r="G91" s="61" t="s">
        <v>65</v>
      </c>
      <c r="H91" s="64"/>
      <c r="I91" s="64"/>
      <c r="J91" s="64"/>
      <c r="K91" s="65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 x14ac:dyDescent="0.2">
      <c r="A92" s="10" t="s">
        <v>18</v>
      </c>
      <c r="B92" s="11" t="s">
        <v>197</v>
      </c>
      <c r="C92" s="12">
        <v>1</v>
      </c>
      <c r="D92" s="19">
        <v>2024</v>
      </c>
      <c r="E92" s="58"/>
      <c r="F92" s="2"/>
      <c r="G92" s="3" t="s">
        <v>1</v>
      </c>
      <c r="H92" s="4" t="s">
        <v>2</v>
      </c>
      <c r="I92" s="5" t="s">
        <v>3</v>
      </c>
      <c r="J92" s="5" t="s">
        <v>4</v>
      </c>
      <c r="K92" s="6" t="s">
        <v>5</v>
      </c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 x14ac:dyDescent="0.2">
      <c r="A93" s="10" t="s">
        <v>13</v>
      </c>
      <c r="B93" s="11" t="s">
        <v>98</v>
      </c>
      <c r="C93" s="12">
        <v>2</v>
      </c>
      <c r="D93" s="19">
        <v>2026</v>
      </c>
      <c r="E93" s="58"/>
      <c r="F93" s="2"/>
      <c r="G93" s="10" t="s">
        <v>13</v>
      </c>
      <c r="H93" s="11" t="s">
        <v>88</v>
      </c>
      <c r="I93" s="12">
        <v>15</v>
      </c>
      <c r="J93" s="19">
        <v>2026</v>
      </c>
      <c r="K93" s="1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 x14ac:dyDescent="0.2">
      <c r="A94" s="10" t="s">
        <v>13</v>
      </c>
      <c r="B94" s="11" t="s">
        <v>69</v>
      </c>
      <c r="C94" s="12">
        <v>15</v>
      </c>
      <c r="D94" s="19">
        <v>2025</v>
      </c>
      <c r="E94" s="58"/>
      <c r="F94" s="2"/>
      <c r="G94" s="10" t="s">
        <v>18</v>
      </c>
      <c r="H94" s="11" t="s">
        <v>90</v>
      </c>
      <c r="I94" s="12">
        <v>2</v>
      </c>
      <c r="J94" s="19">
        <v>2026</v>
      </c>
      <c r="K94" s="20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 x14ac:dyDescent="0.2">
      <c r="A95" s="10" t="s">
        <v>13</v>
      </c>
      <c r="B95" s="11" t="s">
        <v>106</v>
      </c>
      <c r="C95" s="12">
        <v>2</v>
      </c>
      <c r="D95" s="19">
        <v>2026</v>
      </c>
      <c r="E95" s="58"/>
      <c r="F95" s="2"/>
      <c r="G95" s="10" t="s">
        <v>15</v>
      </c>
      <c r="H95" s="11" t="s">
        <v>102</v>
      </c>
      <c r="I95" s="12">
        <v>1</v>
      </c>
      <c r="J95" s="19">
        <v>2024</v>
      </c>
      <c r="K95" s="20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 x14ac:dyDescent="0.2">
      <c r="A96" s="10" t="s">
        <v>12</v>
      </c>
      <c r="B96" s="11" t="s">
        <v>175</v>
      </c>
      <c r="C96" s="12">
        <v>1</v>
      </c>
      <c r="D96" s="19">
        <v>2024</v>
      </c>
      <c r="E96" s="58"/>
      <c r="F96" s="2"/>
      <c r="G96" s="10" t="s">
        <v>13</v>
      </c>
      <c r="H96" s="11" t="s">
        <v>30</v>
      </c>
      <c r="I96" s="12">
        <v>15</v>
      </c>
      <c r="J96" s="19" t="s">
        <v>81</v>
      </c>
      <c r="K96" s="20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 x14ac:dyDescent="0.2">
      <c r="A97" s="10" t="s">
        <v>12</v>
      </c>
      <c r="B97" s="11" t="s">
        <v>172</v>
      </c>
      <c r="C97" s="12">
        <v>1</v>
      </c>
      <c r="D97" s="19">
        <v>2024</v>
      </c>
      <c r="E97" s="59"/>
      <c r="F97" s="2"/>
      <c r="G97" s="10" t="s">
        <v>11</v>
      </c>
      <c r="H97" s="11" t="s">
        <v>104</v>
      </c>
      <c r="I97" s="12">
        <v>5</v>
      </c>
      <c r="J97" s="19">
        <v>2026</v>
      </c>
      <c r="K97" s="20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 x14ac:dyDescent="0.2">
      <c r="A98" s="10" t="s">
        <v>11</v>
      </c>
      <c r="B98" s="11" t="s">
        <v>213</v>
      </c>
      <c r="C98" s="12">
        <v>1</v>
      </c>
      <c r="D98" s="19">
        <v>2024</v>
      </c>
      <c r="E98" s="59"/>
      <c r="F98" s="28"/>
      <c r="G98" s="10" t="s">
        <v>11</v>
      </c>
      <c r="H98" s="11" t="s">
        <v>107</v>
      </c>
      <c r="I98" s="12">
        <v>3</v>
      </c>
      <c r="J98" s="19">
        <v>2026</v>
      </c>
      <c r="K98" s="20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 x14ac:dyDescent="0.2">
      <c r="A99" s="10" t="s">
        <v>13</v>
      </c>
      <c r="B99" s="11" t="s">
        <v>143</v>
      </c>
      <c r="C99" s="12">
        <v>4</v>
      </c>
      <c r="D99" s="19">
        <v>2026</v>
      </c>
      <c r="E99" s="59"/>
      <c r="F99" s="2"/>
      <c r="G99" s="10" t="s">
        <v>14</v>
      </c>
      <c r="H99" s="11" t="s">
        <v>109</v>
      </c>
      <c r="I99" s="12">
        <v>1</v>
      </c>
      <c r="J99" s="19">
        <v>2026</v>
      </c>
      <c r="K99" s="20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 x14ac:dyDescent="0.2">
      <c r="A100" s="10" t="s">
        <v>12</v>
      </c>
      <c r="B100" s="11" t="s">
        <v>31</v>
      </c>
      <c r="C100" s="12">
        <v>20</v>
      </c>
      <c r="D100" s="19">
        <v>2024</v>
      </c>
      <c r="E100" s="59"/>
      <c r="F100" s="2"/>
      <c r="G100" s="10" t="s">
        <v>12</v>
      </c>
      <c r="H100" s="11" t="s">
        <v>121</v>
      </c>
      <c r="I100" s="12">
        <v>41</v>
      </c>
      <c r="J100" s="19">
        <v>2026</v>
      </c>
      <c r="K100" s="2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 x14ac:dyDescent="0.2">
      <c r="A101" s="10" t="s">
        <v>15</v>
      </c>
      <c r="B101" s="11" t="s">
        <v>33</v>
      </c>
      <c r="C101" s="12">
        <v>2</v>
      </c>
      <c r="D101" s="19">
        <v>2024</v>
      </c>
      <c r="E101" s="59"/>
      <c r="F101" s="2"/>
      <c r="G101" s="10" t="s">
        <v>11</v>
      </c>
      <c r="H101" s="11" t="s">
        <v>132</v>
      </c>
      <c r="I101" s="12">
        <v>2</v>
      </c>
      <c r="J101" s="19">
        <v>2026</v>
      </c>
      <c r="K101" s="20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 x14ac:dyDescent="0.2">
      <c r="A102" s="10" t="s">
        <v>13</v>
      </c>
      <c r="B102" s="11" t="s">
        <v>147</v>
      </c>
      <c r="C102" s="12">
        <v>1</v>
      </c>
      <c r="D102" s="19">
        <v>2026</v>
      </c>
      <c r="E102" s="59"/>
      <c r="F102" s="2"/>
      <c r="G102" s="10" t="s">
        <v>14</v>
      </c>
      <c r="H102" s="11" t="s">
        <v>139</v>
      </c>
      <c r="I102" s="12">
        <v>1</v>
      </c>
      <c r="J102" s="19">
        <v>2026</v>
      </c>
      <c r="K102" s="20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customHeight="1" x14ac:dyDescent="0.2">
      <c r="A103" s="10" t="s">
        <v>11</v>
      </c>
      <c r="B103" s="11" t="s">
        <v>151</v>
      </c>
      <c r="C103" s="12">
        <v>1</v>
      </c>
      <c r="D103" s="19">
        <v>2026</v>
      </c>
      <c r="E103" s="59"/>
      <c r="F103" s="2"/>
      <c r="G103" s="10" t="s">
        <v>13</v>
      </c>
      <c r="H103" s="11" t="s">
        <v>199</v>
      </c>
      <c r="I103" s="12">
        <v>1</v>
      </c>
      <c r="J103" s="19">
        <v>2024</v>
      </c>
      <c r="K103" s="20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customHeight="1" x14ac:dyDescent="0.2">
      <c r="A104" s="10" t="s">
        <v>14</v>
      </c>
      <c r="B104" s="11" t="s">
        <v>76</v>
      </c>
      <c r="C104" s="12">
        <v>20</v>
      </c>
      <c r="D104" s="19">
        <v>2025</v>
      </c>
      <c r="E104" s="59"/>
      <c r="F104" s="2"/>
      <c r="G104" s="10" t="s">
        <v>12</v>
      </c>
      <c r="H104" s="11" t="s">
        <v>194</v>
      </c>
      <c r="I104" s="12">
        <v>1</v>
      </c>
      <c r="J104" s="19">
        <v>2024</v>
      </c>
      <c r="K104" s="20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 x14ac:dyDescent="0.2">
      <c r="A105" s="10" t="s">
        <v>12</v>
      </c>
      <c r="B105" s="11" t="s">
        <v>202</v>
      </c>
      <c r="C105" s="12">
        <v>5</v>
      </c>
      <c r="D105" s="19">
        <v>2024</v>
      </c>
      <c r="E105" s="59"/>
      <c r="F105" s="2"/>
      <c r="G105" s="10" t="s">
        <v>13</v>
      </c>
      <c r="H105" s="11" t="s">
        <v>153</v>
      </c>
      <c r="I105" s="12">
        <v>1</v>
      </c>
      <c r="J105" s="19">
        <v>2026</v>
      </c>
      <c r="K105" s="20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 x14ac:dyDescent="0.2">
      <c r="A106" s="10" t="s">
        <v>18</v>
      </c>
      <c r="B106" s="11" t="s">
        <v>177</v>
      </c>
      <c r="C106" s="12">
        <v>1</v>
      </c>
      <c r="D106" s="19">
        <v>2024</v>
      </c>
      <c r="E106" s="59"/>
      <c r="F106" s="2"/>
      <c r="G106" s="10" t="s">
        <v>13</v>
      </c>
      <c r="H106" s="11" t="s">
        <v>210</v>
      </c>
      <c r="I106" s="12">
        <v>1</v>
      </c>
      <c r="J106" s="19">
        <v>2024</v>
      </c>
      <c r="K106" s="20"/>
      <c r="IP106"/>
      <c r="IQ106"/>
      <c r="IR106"/>
      <c r="IS106"/>
      <c r="IT106"/>
      <c r="IU106"/>
      <c r="IV106"/>
    </row>
    <row r="107" spans="1:256" ht="15" customHeight="1" x14ac:dyDescent="0.2">
      <c r="A107" s="10" t="s">
        <v>12</v>
      </c>
      <c r="B107" s="11" t="s">
        <v>157</v>
      </c>
      <c r="C107" s="12">
        <v>1</v>
      </c>
      <c r="D107" s="19">
        <v>2026</v>
      </c>
      <c r="E107" s="59"/>
      <c r="F107" s="2"/>
      <c r="G107" s="10" t="s">
        <v>12</v>
      </c>
      <c r="H107" s="11" t="s">
        <v>156</v>
      </c>
      <c r="I107" s="12">
        <v>3</v>
      </c>
      <c r="J107" s="19">
        <v>2026</v>
      </c>
      <c r="K107" s="20"/>
      <c r="IP107"/>
      <c r="IQ107"/>
      <c r="IR107"/>
      <c r="IS107"/>
      <c r="IT107"/>
      <c r="IU107"/>
      <c r="IV107"/>
    </row>
    <row r="108" spans="1:256" ht="15" customHeight="1" x14ac:dyDescent="0.2">
      <c r="A108" s="10" t="s">
        <v>13</v>
      </c>
      <c r="B108" s="11" t="s">
        <v>158</v>
      </c>
      <c r="C108" s="12">
        <v>2</v>
      </c>
      <c r="D108" s="19">
        <v>2026</v>
      </c>
      <c r="E108" s="59"/>
      <c r="F108" s="2"/>
      <c r="G108" s="10" t="s">
        <v>13</v>
      </c>
      <c r="H108" s="11" t="s">
        <v>165</v>
      </c>
      <c r="I108" s="12">
        <v>1</v>
      </c>
      <c r="J108" s="19">
        <v>2026</v>
      </c>
      <c r="K108" s="20"/>
      <c r="IP108"/>
      <c r="IQ108"/>
      <c r="IR108"/>
      <c r="IS108"/>
      <c r="IT108"/>
      <c r="IU108"/>
      <c r="IV108"/>
    </row>
    <row r="109" spans="1:256" ht="15" customHeight="1" x14ac:dyDescent="0.2">
      <c r="A109" s="41"/>
      <c r="B109" s="42"/>
      <c r="C109" s="43">
        <f>SUM(C91:C108)</f>
        <v>96</v>
      </c>
      <c r="D109" s="44">
        <f>SUM(D91:D108)</f>
        <v>36450</v>
      </c>
      <c r="E109" s="45"/>
      <c r="F109" s="2"/>
      <c r="G109" s="10" t="s">
        <v>12</v>
      </c>
      <c r="H109" s="11" t="s">
        <v>141</v>
      </c>
      <c r="I109" s="12">
        <v>1</v>
      </c>
      <c r="J109" s="19">
        <v>2024</v>
      </c>
      <c r="K109" s="20"/>
      <c r="IP109"/>
      <c r="IQ109"/>
      <c r="IR109"/>
      <c r="IS109"/>
      <c r="IT109"/>
      <c r="IU109"/>
      <c r="IV109"/>
    </row>
    <row r="110" spans="1:256" ht="15" customHeight="1" x14ac:dyDescent="0.2">
      <c r="A110" s="56"/>
      <c r="B110" s="56"/>
      <c r="C110" s="56"/>
      <c r="D110" s="56"/>
      <c r="E110" s="56"/>
      <c r="F110" s="2"/>
      <c r="G110" s="10" t="s">
        <v>13</v>
      </c>
      <c r="H110" s="11" t="s">
        <v>164</v>
      </c>
      <c r="I110" s="12">
        <v>1</v>
      </c>
      <c r="J110" s="19">
        <v>2024</v>
      </c>
      <c r="K110" s="20"/>
      <c r="IP110"/>
      <c r="IQ110"/>
      <c r="IR110"/>
      <c r="IS110"/>
      <c r="IT110"/>
      <c r="IU110"/>
      <c r="IV110"/>
    </row>
    <row r="111" spans="1:256" ht="15" customHeight="1" x14ac:dyDescent="0.2">
      <c r="A111" s="61" t="s">
        <v>66</v>
      </c>
      <c r="B111" s="62"/>
      <c r="C111" s="62"/>
      <c r="D111" s="62"/>
      <c r="E111" s="63"/>
      <c r="F111" s="2"/>
      <c r="G111" s="41"/>
      <c r="H111" s="42"/>
      <c r="I111" s="43">
        <f>SUM(I93:I110)</f>
        <v>96</v>
      </c>
      <c r="J111" s="43">
        <f>SUM(J93:J110)</f>
        <v>34430</v>
      </c>
      <c r="K111" s="45"/>
      <c r="IP111"/>
      <c r="IQ111"/>
      <c r="IR111"/>
      <c r="IS111"/>
      <c r="IT111"/>
      <c r="IU111"/>
      <c r="IV111"/>
    </row>
    <row r="112" spans="1:256" ht="15" customHeight="1" x14ac:dyDescent="0.2">
      <c r="A112" s="3" t="s">
        <v>1</v>
      </c>
      <c r="B112" s="4" t="s">
        <v>2</v>
      </c>
      <c r="C112" s="5" t="s">
        <v>3</v>
      </c>
      <c r="D112" s="5" t="s">
        <v>4</v>
      </c>
      <c r="E112" s="6" t="s">
        <v>5</v>
      </c>
      <c r="F112" s="2"/>
      <c r="IP112"/>
      <c r="IQ112"/>
      <c r="IR112"/>
      <c r="IS112"/>
      <c r="IT112"/>
      <c r="IU112"/>
      <c r="IV112"/>
    </row>
    <row r="113" spans="1:256" ht="15" customHeight="1" x14ac:dyDescent="0.2">
      <c r="A113" s="10" t="s">
        <v>14</v>
      </c>
      <c r="B113" s="11" t="s">
        <v>212</v>
      </c>
      <c r="C113" s="12">
        <v>1</v>
      </c>
      <c r="D113" s="19">
        <v>2024</v>
      </c>
      <c r="E113" s="58"/>
      <c r="F113" s="2"/>
      <c r="IP113"/>
      <c r="IQ113"/>
      <c r="IR113"/>
      <c r="IS113"/>
      <c r="IT113"/>
      <c r="IU113"/>
      <c r="IV113"/>
    </row>
    <row r="114" spans="1:256" ht="15" customHeight="1" x14ac:dyDescent="0.2">
      <c r="A114" s="10" t="s">
        <v>12</v>
      </c>
      <c r="B114" s="11" t="s">
        <v>96</v>
      </c>
      <c r="C114" s="12">
        <v>2</v>
      </c>
      <c r="D114" s="19">
        <v>2026</v>
      </c>
      <c r="E114" s="58"/>
      <c r="F114" s="2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 x14ac:dyDescent="0.2">
      <c r="A115" s="10" t="s">
        <v>13</v>
      </c>
      <c r="B115" s="11" t="s">
        <v>97</v>
      </c>
      <c r="C115" s="12">
        <v>14</v>
      </c>
      <c r="D115" s="19">
        <v>2026</v>
      </c>
      <c r="E115" s="58"/>
      <c r="F115" s="2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 x14ac:dyDescent="0.2">
      <c r="A116" s="10" t="s">
        <v>13</v>
      </c>
      <c r="B116" s="11" t="s">
        <v>204</v>
      </c>
      <c r="C116" s="12">
        <v>1</v>
      </c>
      <c r="D116" s="19">
        <v>2024</v>
      </c>
      <c r="E116" s="58"/>
      <c r="F116" s="2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 x14ac:dyDescent="0.2">
      <c r="A117" s="10" t="s">
        <v>12</v>
      </c>
      <c r="B117" s="11" t="s">
        <v>220</v>
      </c>
      <c r="C117" s="12">
        <v>1</v>
      </c>
      <c r="D117" s="19">
        <v>2024</v>
      </c>
      <c r="E117" s="58"/>
      <c r="F117" s="2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 x14ac:dyDescent="0.2">
      <c r="A118" s="10" t="s">
        <v>14</v>
      </c>
      <c r="B118" s="11" t="s">
        <v>74</v>
      </c>
      <c r="C118" s="12">
        <v>3</v>
      </c>
      <c r="D118" s="19">
        <v>2025</v>
      </c>
      <c r="E118" s="60"/>
      <c r="F118" s="2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 x14ac:dyDescent="0.2">
      <c r="A119" s="10" t="s">
        <v>12</v>
      </c>
      <c r="B119" s="11" t="s">
        <v>48</v>
      </c>
      <c r="C119" s="12">
        <v>11</v>
      </c>
      <c r="D119" s="19">
        <v>2025</v>
      </c>
      <c r="E119" s="60"/>
      <c r="F119" s="2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 x14ac:dyDescent="0.2">
      <c r="A120" s="10" t="s">
        <v>13</v>
      </c>
      <c r="B120" s="11" t="s">
        <v>183</v>
      </c>
      <c r="C120" s="12">
        <v>7</v>
      </c>
      <c r="D120" s="19">
        <v>2024</v>
      </c>
      <c r="E120" s="59"/>
      <c r="F120" s="2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 x14ac:dyDescent="0.2">
      <c r="A121" s="10" t="s">
        <v>11</v>
      </c>
      <c r="B121" s="11" t="s">
        <v>190</v>
      </c>
      <c r="C121" s="12">
        <v>1</v>
      </c>
      <c r="D121" s="19">
        <v>2024</v>
      </c>
      <c r="E121" s="59"/>
      <c r="F121" s="2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 customHeight="1" x14ac:dyDescent="0.2">
      <c r="A122" s="10" t="s">
        <v>15</v>
      </c>
      <c r="B122" s="11" t="s">
        <v>187</v>
      </c>
      <c r="C122" s="12">
        <v>1</v>
      </c>
      <c r="D122" s="19">
        <v>2024</v>
      </c>
      <c r="E122" s="60"/>
      <c r="F122" s="28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customHeight="1" x14ac:dyDescent="0.2">
      <c r="A123" s="10" t="s">
        <v>11</v>
      </c>
      <c r="B123" s="11" t="s">
        <v>182</v>
      </c>
      <c r="C123" s="12">
        <v>6</v>
      </c>
      <c r="D123" s="19">
        <v>2024</v>
      </c>
      <c r="E123" s="60"/>
      <c r="F123" s="2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customHeight="1" x14ac:dyDescent="0.2">
      <c r="A124" s="10" t="s">
        <v>12</v>
      </c>
      <c r="B124" s="11" t="s">
        <v>120</v>
      </c>
      <c r="C124" s="12">
        <v>11</v>
      </c>
      <c r="D124" s="19">
        <v>2026</v>
      </c>
      <c r="E124" s="59"/>
      <c r="F124" s="2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customHeight="1" x14ac:dyDescent="0.2">
      <c r="A125" s="10" t="s">
        <v>18</v>
      </c>
      <c r="B125" s="11" t="s">
        <v>40</v>
      </c>
      <c r="C125" s="12">
        <v>1</v>
      </c>
      <c r="D125" s="19">
        <v>2024</v>
      </c>
      <c r="E125" s="59"/>
      <c r="F125" s="2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customHeight="1" x14ac:dyDescent="0.2">
      <c r="A126" s="10" t="s">
        <v>12</v>
      </c>
      <c r="B126" s="11" t="s">
        <v>50</v>
      </c>
      <c r="C126" s="12">
        <v>4</v>
      </c>
      <c r="D126" s="19">
        <v>2025</v>
      </c>
      <c r="E126" s="59"/>
      <c r="F126" s="2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customHeight="1" x14ac:dyDescent="0.2">
      <c r="A127" s="10" t="s">
        <v>13</v>
      </c>
      <c r="B127" s="11" t="s">
        <v>79</v>
      </c>
      <c r="C127" s="12">
        <v>3</v>
      </c>
      <c r="D127" s="19">
        <v>2025</v>
      </c>
      <c r="E127" s="59"/>
      <c r="F127" s="2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 customHeight="1" x14ac:dyDescent="0.2">
      <c r="A128" s="10" t="s">
        <v>13</v>
      </c>
      <c r="B128" s="11" t="s">
        <v>43</v>
      </c>
      <c r="C128" s="12">
        <v>5</v>
      </c>
      <c r="D128" s="19">
        <v>2024</v>
      </c>
      <c r="E128" s="59"/>
      <c r="F128" s="2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customHeight="1" x14ac:dyDescent="0.2">
      <c r="A129" s="10" t="s">
        <v>15</v>
      </c>
      <c r="B129" s="11" t="s">
        <v>123</v>
      </c>
      <c r="C129" s="12">
        <v>3</v>
      </c>
      <c r="D129" s="19">
        <v>2026</v>
      </c>
      <c r="E129" s="59"/>
      <c r="F129" s="2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customHeight="1" x14ac:dyDescent="0.2">
      <c r="A130" s="10" t="s">
        <v>14</v>
      </c>
      <c r="B130" s="11" t="s">
        <v>126</v>
      </c>
      <c r="C130" s="12">
        <v>5</v>
      </c>
      <c r="D130" s="19">
        <v>2026</v>
      </c>
      <c r="E130" s="59"/>
      <c r="F130" s="2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customHeight="1" x14ac:dyDescent="0.2">
      <c r="A131" s="41"/>
      <c r="B131" s="42"/>
      <c r="C131" s="43">
        <f>SUM(C113:C130)</f>
        <v>80</v>
      </c>
      <c r="D131" s="44">
        <f>SUM(D113:D130)</f>
        <v>36446</v>
      </c>
      <c r="E131" s="45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 x14ac:dyDescent="0.2"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 customHeight="1" x14ac:dyDescent="0.2"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customHeight="1" x14ac:dyDescent="0.2"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 x14ac:dyDescent="0.2"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 x14ac:dyDescent="0.2"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 x14ac:dyDescent="0.2"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 x14ac:dyDescent="0.2"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customHeight="1" x14ac:dyDescent="0.2"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 customHeight="1" x14ac:dyDescent="0.2"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" customHeight="1" x14ac:dyDescent="0.2"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 x14ac:dyDescent="0.2"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 x14ac:dyDescent="0.2"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 x14ac:dyDescent="0.2"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44:256" ht="15" customHeight="1" x14ac:dyDescent="0.2"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</sheetData>
  <mergeCells count="11">
    <mergeCell ref="G91:K91"/>
    <mergeCell ref="G69:K69"/>
    <mergeCell ref="G47:K47"/>
    <mergeCell ref="A111:E111"/>
    <mergeCell ref="A67:E67"/>
    <mergeCell ref="A89:E89"/>
    <mergeCell ref="A1:E1"/>
    <mergeCell ref="G1:Q1"/>
    <mergeCell ref="G25:K25"/>
    <mergeCell ref="A45:E45"/>
    <mergeCell ref="A23:E23"/>
  </mergeCells>
  <conditionalFormatting sqref="C3:C21">
    <cfRule type="cellIs" dxfId="23" priority="68" stopIfTrue="1" operator="lessThan">
      <formula>0</formula>
    </cfRule>
  </conditionalFormatting>
  <conditionalFormatting sqref="C25:C43">
    <cfRule type="cellIs" dxfId="22" priority="14" stopIfTrue="1" operator="lessThan">
      <formula>0</formula>
    </cfRule>
  </conditionalFormatting>
  <conditionalFormatting sqref="C47:C65">
    <cfRule type="cellIs" dxfId="21" priority="13" stopIfTrue="1" operator="lessThan">
      <formula>0</formula>
    </cfRule>
  </conditionalFormatting>
  <conditionalFormatting sqref="C69:C87">
    <cfRule type="cellIs" dxfId="20" priority="48" stopIfTrue="1" operator="lessThan">
      <formula>0</formula>
    </cfRule>
  </conditionalFormatting>
  <conditionalFormatting sqref="C91:C109">
    <cfRule type="cellIs" dxfId="19" priority="7" stopIfTrue="1" operator="lessThan">
      <formula>0</formula>
    </cfRule>
  </conditionalFormatting>
  <conditionalFormatting sqref="C113:C131">
    <cfRule type="cellIs" dxfId="18" priority="1" stopIfTrue="1" operator="lessThan">
      <formula>0</formula>
    </cfRule>
  </conditionalFormatting>
  <conditionalFormatting sqref="E3:E21 I3:J23 I27:K28 I29:I30 K29:K30 I31:K31 I32 K32 I33:K33 I45:K45 I67:K67 I89:K89 I111:K111">
    <cfRule type="cellIs" dxfId="17" priority="116" stopIfTrue="1" operator="lessThan">
      <formula>0</formula>
    </cfRule>
  </conditionalFormatting>
  <conditionalFormatting sqref="E25:E43">
    <cfRule type="cellIs" dxfId="16" priority="110" stopIfTrue="1" operator="lessThan">
      <formula>0</formula>
    </cfRule>
  </conditionalFormatting>
  <conditionalFormatting sqref="E47:E65">
    <cfRule type="cellIs" dxfId="15" priority="105" stopIfTrue="1" operator="lessThan">
      <formula>0</formula>
    </cfRule>
  </conditionalFormatting>
  <conditionalFormatting sqref="E69:E87">
    <cfRule type="cellIs" dxfId="14" priority="100" stopIfTrue="1" operator="lessThan">
      <formula>0</formula>
    </cfRule>
  </conditionalFormatting>
  <conditionalFormatting sqref="E91:E109">
    <cfRule type="cellIs" dxfId="13" priority="93" stopIfTrue="1" operator="lessThan">
      <formula>0</formula>
    </cfRule>
  </conditionalFormatting>
  <conditionalFormatting sqref="E113:E131">
    <cfRule type="cellIs" dxfId="12" priority="88" stopIfTrue="1" operator="lessThan">
      <formula>0</formula>
    </cfRule>
  </conditionalFormatting>
  <conditionalFormatting sqref="I34:I44">
    <cfRule type="cellIs" dxfId="11" priority="67" stopIfTrue="1" operator="lessThan">
      <formula>0</formula>
    </cfRule>
  </conditionalFormatting>
  <conditionalFormatting sqref="I49:I53">
    <cfRule type="cellIs" dxfId="10" priority="56" stopIfTrue="1" operator="lessThan">
      <formula>0</formula>
    </cfRule>
  </conditionalFormatting>
  <conditionalFormatting sqref="I55:I66">
    <cfRule type="cellIs" dxfId="9" priority="11" stopIfTrue="1" operator="lessThan">
      <formula>0</formula>
    </cfRule>
  </conditionalFormatting>
  <conditionalFormatting sqref="I71:I78">
    <cfRule type="cellIs" dxfId="8" priority="39" stopIfTrue="1" operator="lessThan">
      <formula>0</formula>
    </cfRule>
  </conditionalFormatting>
  <conditionalFormatting sqref="I93:I110">
    <cfRule type="cellIs" dxfId="7" priority="5" stopIfTrue="1" operator="lessThan">
      <formula>0</formula>
    </cfRule>
  </conditionalFormatting>
  <conditionalFormatting sqref="I54:J54">
    <cfRule type="cellIs" dxfId="6" priority="55" stopIfTrue="1" operator="lessThan">
      <formula>0</formula>
    </cfRule>
  </conditionalFormatting>
  <conditionalFormatting sqref="I72:J72">
    <cfRule type="cellIs" dxfId="5" priority="44" stopIfTrue="1" operator="lessThan">
      <formula>0</formula>
    </cfRule>
  </conditionalFormatting>
  <conditionalFormatting sqref="I79:J79 I80:I88">
    <cfRule type="cellIs" dxfId="4" priority="79" stopIfTrue="1" operator="lessThan">
      <formula>0</formula>
    </cfRule>
  </conditionalFormatting>
  <conditionalFormatting sqref="K34:K44">
    <cfRule type="cellIs" dxfId="3" priority="108" stopIfTrue="1" operator="lessThan">
      <formula>0</formula>
    </cfRule>
  </conditionalFormatting>
  <conditionalFormatting sqref="K49:K66">
    <cfRule type="cellIs" dxfId="2" priority="103" stopIfTrue="1" operator="lessThan">
      <formula>0</formula>
    </cfRule>
  </conditionalFormatting>
  <conditionalFormatting sqref="K71:K88">
    <cfRule type="cellIs" dxfId="1" priority="95" stopIfTrue="1" operator="lessThan">
      <formula>0</formula>
    </cfRule>
  </conditionalFormatting>
  <conditionalFormatting sqref="K93:K110">
    <cfRule type="cellIs" dxfId="0" priority="9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Lheep Kim</dc:creator>
  <cp:lastModifiedBy>Heather Riggs</cp:lastModifiedBy>
  <dcterms:created xsi:type="dcterms:W3CDTF">2019-07-27T13:43:55Z</dcterms:created>
  <dcterms:modified xsi:type="dcterms:W3CDTF">2024-01-01T14:10:33Z</dcterms:modified>
</cp:coreProperties>
</file>