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andon/Desktop/U-League/"/>
    </mc:Choice>
  </mc:AlternateContent>
  <xr:revisionPtr revIDLastSave="0" documentId="8_{8033364B-AD25-3E42-9AF1-5D9D8937687D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Team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1" i="1" l="1"/>
  <c r="C131" i="1"/>
  <c r="I12" i="1" s="1"/>
  <c r="J12" i="1" s="1"/>
  <c r="J111" i="1"/>
  <c r="I111" i="1"/>
  <c r="I11" i="1" s="1"/>
  <c r="J11" i="1" s="1"/>
  <c r="D109" i="1"/>
  <c r="C109" i="1"/>
  <c r="I10" i="1" s="1"/>
  <c r="J10" i="1" s="1"/>
  <c r="J89" i="1"/>
  <c r="I89" i="1"/>
  <c r="I9" i="1" s="1"/>
  <c r="J9" i="1" s="1"/>
  <c r="D87" i="1"/>
  <c r="C87" i="1"/>
  <c r="I8" i="1" s="1"/>
  <c r="J8" i="1" s="1"/>
  <c r="J67" i="1"/>
  <c r="I67" i="1"/>
  <c r="I7" i="1" s="1"/>
  <c r="J7" i="1" s="1"/>
  <c r="D65" i="1"/>
  <c r="C65" i="1"/>
  <c r="I6" i="1" s="1"/>
  <c r="J6" i="1" s="1"/>
  <c r="J45" i="1"/>
  <c r="I45" i="1"/>
  <c r="I5" i="1" s="1"/>
  <c r="J5" i="1" s="1"/>
  <c r="D43" i="1"/>
  <c r="C43" i="1"/>
  <c r="I4" i="1" s="1"/>
  <c r="J4" i="1" s="1"/>
  <c r="D21" i="1"/>
  <c r="C21" i="1"/>
  <c r="I3" i="1" s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Q3" i="1"/>
  <c r="P3" i="1"/>
  <c r="O3" i="1"/>
  <c r="N3" i="1"/>
  <c r="M3" i="1"/>
  <c r="L3" i="1"/>
  <c r="K3" i="1"/>
  <c r="Q23" i="1" l="1"/>
  <c r="N23" i="1"/>
  <c r="L23" i="1"/>
  <c r="P23" i="1"/>
  <c r="O23" i="1"/>
  <c r="M23" i="1"/>
  <c r="K23" i="1"/>
  <c r="J3" i="1"/>
  <c r="I23" i="1"/>
</calcChain>
</file>

<file path=xl/sharedStrings.xml><?xml version="1.0" encoding="utf-8"?>
<sst xmlns="http://schemas.openxmlformats.org/spreadsheetml/2006/main" count="449" uniqueCount="222">
  <si>
    <t>Charlestown Chiefs</t>
  </si>
  <si>
    <t>Position</t>
  </si>
  <si>
    <t>Player</t>
  </si>
  <si>
    <t>Cost</t>
  </si>
  <si>
    <t>Contract Year</t>
  </si>
  <si>
    <t>Sealed Bid</t>
  </si>
  <si>
    <t>Number</t>
  </si>
  <si>
    <t>Name</t>
  </si>
  <si>
    <t>Remaining Budget</t>
  </si>
  <si>
    <t>Max Bid</t>
  </si>
  <si>
    <t>Total Drafted</t>
  </si>
  <si>
    <t>QB</t>
  </si>
  <si>
    <t>RB</t>
  </si>
  <si>
    <t>WR</t>
  </si>
  <si>
    <t>TE</t>
  </si>
  <si>
    <t>K</t>
  </si>
  <si>
    <t>DEF</t>
  </si>
  <si>
    <t>The Wall-Stars</t>
  </si>
  <si>
    <t>D/ST</t>
  </si>
  <si>
    <t>Struggling Namaths</t>
  </si>
  <si>
    <t>Eyelid Envy</t>
  </si>
  <si>
    <t>Jerrah's Kids</t>
  </si>
  <si>
    <t>Team Skeetbox</t>
  </si>
  <si>
    <t>Santa's Little Helpers</t>
  </si>
  <si>
    <t>Hingle McCringleberrys</t>
  </si>
  <si>
    <t>Got Gluten</t>
  </si>
  <si>
    <t>Carolina Banthas</t>
  </si>
  <si>
    <t>Total</t>
  </si>
  <si>
    <t>Stefon Diggs</t>
  </si>
  <si>
    <t>CeeDee Lamb</t>
  </si>
  <si>
    <t>Justin Jefferson</t>
  </si>
  <si>
    <t>Aaron Jones</t>
  </si>
  <si>
    <t>George Kittle</t>
  </si>
  <si>
    <t>Justin Tucker</t>
  </si>
  <si>
    <t>DJ Moore</t>
  </si>
  <si>
    <t>Courtland Sutton</t>
  </si>
  <si>
    <t>Joe Mixon</t>
  </si>
  <si>
    <t>Jalen Hurts</t>
  </si>
  <si>
    <t>Dallas Goedert</t>
  </si>
  <si>
    <t>Christian McCaffrey</t>
  </si>
  <si>
    <t>Bills</t>
  </si>
  <si>
    <t>JaMarr Chase</t>
  </si>
  <si>
    <t>Devonta Smith</t>
  </si>
  <si>
    <t>Jaylen Waddle</t>
  </si>
  <si>
    <t>Deebo Samuel</t>
  </si>
  <si>
    <t>Patrick Mahomes</t>
  </si>
  <si>
    <t>Lamar Jackson</t>
  </si>
  <si>
    <t>Saquon Barkley</t>
  </si>
  <si>
    <t>Breece Hall</t>
  </si>
  <si>
    <t>Josh Jacobs</t>
  </si>
  <si>
    <t>Brian Robinson</t>
  </si>
  <si>
    <t>Rachaad White</t>
  </si>
  <si>
    <t>Tyreek Hill</t>
  </si>
  <si>
    <t>Gabriel Davis</t>
  </si>
  <si>
    <t>Chris Godwin</t>
  </si>
  <si>
    <t>Chris Olave</t>
  </si>
  <si>
    <t>Drake London</t>
  </si>
  <si>
    <t>Christian Watson</t>
  </si>
  <si>
    <t>Charlestown Chiefs (Bob)</t>
  </si>
  <si>
    <t>The Wall-Stars (Ankur)</t>
  </si>
  <si>
    <t>Struggling Namaths (Brandon)</t>
  </si>
  <si>
    <t>Eyelid Envy (Lheep)</t>
  </si>
  <si>
    <t>Jerrah's Kids (Ken)</t>
  </si>
  <si>
    <t>Team Skeetbox (Josh)</t>
  </si>
  <si>
    <t>Santa's Little Helpers  (Joe)</t>
  </si>
  <si>
    <t>Got Gluten (Gerg)</t>
  </si>
  <si>
    <t>Carolina Banthas (Dustin)</t>
  </si>
  <si>
    <t>Austin Ekeler</t>
  </si>
  <si>
    <t>DK Metcalf</t>
  </si>
  <si>
    <t>Mike Evans</t>
  </si>
  <si>
    <t>Darnell Mooney</t>
  </si>
  <si>
    <t>Rhamondre Stevenson</t>
  </si>
  <si>
    <t>Tyler Lockett</t>
  </si>
  <si>
    <t>Amon Ra St. Brown</t>
  </si>
  <si>
    <t>TJ Hockenson</t>
  </si>
  <si>
    <t>Niners</t>
  </si>
  <si>
    <t>Travis Kelce</t>
  </si>
  <si>
    <t>Khalil Herbert</t>
  </si>
  <si>
    <t>Amari Cooper</t>
  </si>
  <si>
    <t>Garrett Wilson</t>
  </si>
  <si>
    <t>Jahan Dotson</t>
  </si>
  <si>
    <t>2024 (F)</t>
  </si>
  <si>
    <t>2024(F)</t>
  </si>
  <si>
    <t>Jonathan Taylor</t>
  </si>
  <si>
    <t>Joe Burrow</t>
  </si>
  <si>
    <t>Tony Pollard</t>
  </si>
  <si>
    <t>Justin Fields</t>
  </si>
  <si>
    <t>Josh Allen</t>
  </si>
  <si>
    <t>Cooper Kupp</t>
  </si>
  <si>
    <t>?&gt;,</t>
  </si>
  <si>
    <t>Cowboys</t>
  </si>
  <si>
    <t>Jerry Jeudy</t>
  </si>
  <si>
    <t>Keenan Allen</t>
  </si>
  <si>
    <t>Terry McLaurin</t>
  </si>
  <si>
    <t>Calvin Ridley</t>
  </si>
  <si>
    <t>AJ Brown</t>
  </si>
  <si>
    <t>James Cook</t>
  </si>
  <si>
    <t>Tee Higgins</t>
  </si>
  <si>
    <t>Brandin Cooks</t>
  </si>
  <si>
    <t>Tyler Bass</t>
  </si>
  <si>
    <t>Diontae Johnson</t>
  </si>
  <si>
    <t>Brandon Aiyuk</t>
  </si>
  <si>
    <t>Evan McPherson</t>
  </si>
  <si>
    <t>Evan Engram</t>
  </si>
  <si>
    <t>Trevor Lawrence</t>
  </si>
  <si>
    <t>Steelers</t>
  </si>
  <si>
    <t>Romeo Doubs</t>
  </si>
  <si>
    <t>Tua Tagavailoa</t>
  </si>
  <si>
    <t>Jets</t>
  </si>
  <si>
    <t>David Njoku</t>
  </si>
  <si>
    <t>David Montgomery</t>
  </si>
  <si>
    <t>Cole Kmet</t>
  </si>
  <si>
    <t>D'Andre Swift</t>
  </si>
  <si>
    <t>Marquez Valdez-Scantling</t>
  </si>
  <si>
    <t>Dalton Schultz</t>
  </si>
  <si>
    <t>Javonte Williams</t>
  </si>
  <si>
    <t>Derrick Henry</t>
  </si>
  <si>
    <t>Davante Adams</t>
  </si>
  <si>
    <t>Dak Prescott</t>
  </si>
  <si>
    <t>Jaxon Smith-Njigba</t>
  </si>
  <si>
    <t>Najee Harris</t>
  </si>
  <si>
    <t>Bijan Robinson</t>
  </si>
  <si>
    <t>George Pickens</t>
  </si>
  <si>
    <t>Harrison Butker</t>
  </si>
  <si>
    <t>Saints</t>
  </si>
  <si>
    <t>Eagles</t>
  </si>
  <si>
    <t>Dalton Kincaid</t>
  </si>
  <si>
    <t>Jahmyr Gibbs</t>
  </si>
  <si>
    <t>James Connor</t>
  </si>
  <si>
    <t>Kyle Pitts</t>
  </si>
  <si>
    <t>Jordan Love</t>
  </si>
  <si>
    <t>Jake Elliott</t>
  </si>
  <si>
    <t>Anthony Richardson</t>
  </si>
  <si>
    <t>DeAndre Hopkins</t>
  </si>
  <si>
    <t>Alvin Kamara</t>
  </si>
  <si>
    <t>Mark Andrews</t>
  </si>
  <si>
    <t>Ravens</t>
  </si>
  <si>
    <t>Bryce Young</t>
  </si>
  <si>
    <t>Marquise Brown</t>
  </si>
  <si>
    <t>Sam LaPorta</t>
  </si>
  <si>
    <t>Jason Sanders</t>
  </si>
  <si>
    <t>Roschon Johnson</t>
  </si>
  <si>
    <t>Luke Musgrave</t>
  </si>
  <si>
    <t>Jordan Addison</t>
  </si>
  <si>
    <t>Zay Flowers</t>
  </si>
  <si>
    <t>Zach Charbonet</t>
  </si>
  <si>
    <t>Quentin Johnson</t>
  </si>
  <si>
    <t>Nico Collins</t>
  </si>
  <si>
    <t>Brock Purdy</t>
  </si>
  <si>
    <t>Jameson Williams</t>
  </si>
  <si>
    <t>Rashee Rice</t>
  </si>
  <si>
    <t>Jared Goff</t>
  </si>
  <si>
    <t>Adam Theilen</t>
  </si>
  <si>
    <t>Jakobi Meyers</t>
  </si>
  <si>
    <t>Jayden Reed</t>
  </si>
  <si>
    <t>Tyler Boyd</t>
  </si>
  <si>
    <t>DeVon Achane</t>
  </si>
  <si>
    <t>Raheem Mostert</t>
  </si>
  <si>
    <t>Tank Dell</t>
  </si>
  <si>
    <t>Odell Beckham, Jr.</t>
  </si>
  <si>
    <t>Kenneth Walker, III</t>
  </si>
  <si>
    <t>Travis Etienne, Jr.</t>
  </si>
  <si>
    <t>Isiah Pacheco</t>
  </si>
  <si>
    <t>Hingle McCringleberrys (Chris)</t>
  </si>
  <si>
    <t>Michael Pittman, Jr.</t>
  </si>
  <si>
    <t>Marvin Mims, Jr.</t>
  </si>
  <si>
    <t>Ezekiel Elliot</t>
  </si>
  <si>
    <t>Tyjae Spears</t>
  </si>
  <si>
    <t>Zack Moss</t>
  </si>
  <si>
    <t>Jaguars</t>
  </si>
  <si>
    <t>Puka Nacua</t>
  </si>
  <si>
    <t>*</t>
  </si>
  <si>
    <t>Kyren Williams</t>
  </si>
  <si>
    <t>Jake Moody</t>
  </si>
  <si>
    <t>Brandon Aubrey</t>
  </si>
  <si>
    <t>Jerome Ford</t>
  </si>
  <si>
    <t>Gus Edwards</t>
  </si>
  <si>
    <t>Chiefs</t>
  </si>
  <si>
    <t>Browns</t>
  </si>
  <si>
    <t>Kareem Hunt</t>
  </si>
  <si>
    <t>Jaylen Warren</t>
  </si>
  <si>
    <t>C. J. Stroud</t>
  </si>
  <si>
    <t>Baker Mayfield</t>
  </si>
  <si>
    <t>Michael Wilson</t>
  </si>
  <si>
    <t>Jake Ferguson</t>
  </si>
  <si>
    <t>Russell Wilson</t>
  </si>
  <si>
    <t>Logan Thomas</t>
  </si>
  <si>
    <t>Brandon McManus</t>
  </si>
  <si>
    <t>Kyler Murray</t>
  </si>
  <si>
    <t>Trey McBride</t>
  </si>
  <si>
    <t>Will Levis</t>
  </si>
  <si>
    <t>Taysom Hill</t>
  </si>
  <si>
    <t>Devin Singletary</t>
  </si>
  <si>
    <t>Chuba Hubbard</t>
  </si>
  <si>
    <t>Keaton Mitchell</t>
  </si>
  <si>
    <t>Cameron Dicker</t>
  </si>
  <si>
    <t>Ty Chandler</t>
  </si>
  <si>
    <t>Vikings</t>
  </si>
  <si>
    <t>Chargers</t>
  </si>
  <si>
    <t>Rashid Shaheed</t>
  </si>
  <si>
    <t>Broncos</t>
  </si>
  <si>
    <t>Nick Chubb</t>
  </si>
  <si>
    <t>A. J. Dillon</t>
  </si>
  <si>
    <t>Pat Freiermuth</t>
  </si>
  <si>
    <t>Demario Douglas</t>
  </si>
  <si>
    <t>Matt Gay</t>
  </si>
  <si>
    <t>Buccaneers</t>
  </si>
  <si>
    <t>Rams</t>
  </si>
  <si>
    <t>Colts</t>
  </si>
  <si>
    <t>Packers</t>
  </si>
  <si>
    <t>Dontayvion Wicks</t>
  </si>
  <si>
    <t>Isaiah Likely</t>
  </si>
  <si>
    <t>Darren Waller</t>
  </si>
  <si>
    <t>Matthew Stafford</t>
  </si>
  <si>
    <t>Lucas Havrisik</t>
  </si>
  <si>
    <t>Noah Smith</t>
  </si>
  <si>
    <t>Joshua Palmer</t>
  </si>
  <si>
    <t>Mike Williams</t>
  </si>
  <si>
    <t>Jake Browning (Can’t Protect)</t>
  </si>
  <si>
    <t>Raiders</t>
  </si>
  <si>
    <t>Zamir White</t>
  </si>
  <si>
    <t>Demarcus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</si>
</sst>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&quot; &quot;;\(&quot;$&quot;#,##0\)"/>
    <numFmt numFmtId="165" formatCode="&quot;$&quot;#,##0.00&quot; &quot;;\(&quot;$&quot;#,##0.00\)"/>
    <numFmt numFmtId="166" formatCode="0&quot; &quot;;\(0\)"/>
    <numFmt numFmtId="167" formatCode="#,##0&quot; &quot;;\(#,##0\)"/>
  </numFmts>
  <fonts count="9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u/>
      <sz val="11"/>
      <color indexed="8"/>
      <name val="Calibri"/>
      <family val="2"/>
    </font>
    <font>
      <i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/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ashed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/>
    <xf numFmtId="0" fontId="0" fillId="0" borderId="0" xfId="0" applyNumberFormat="1"/>
    <xf numFmtId="0" fontId="0" fillId="3" borderId="4" xfId="0" applyFill="1" applyBorder="1"/>
    <xf numFmtId="49" fontId="2" fillId="4" borderId="5" xfId="0" applyNumberFormat="1" applyFont="1" applyFill="1" applyBorder="1"/>
    <xf numFmtId="49" fontId="2" fillId="4" borderId="6" xfId="0" applyNumberFormat="1" applyFont="1" applyFill="1" applyBorder="1"/>
    <xf numFmtId="49" fontId="2" fillId="4" borderId="6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/>
    <xf numFmtId="49" fontId="3" fillId="6" borderId="6" xfId="0" applyNumberFormat="1" applyFont="1" applyFill="1" applyBorder="1"/>
    <xf numFmtId="164" fontId="3" fillId="7" borderId="6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/>
    <xf numFmtId="49" fontId="4" fillId="8" borderId="10" xfId="0" applyNumberFormat="1" applyFont="1" applyFill="1" applyBorder="1"/>
    <xf numFmtId="164" fontId="5" fillId="8" borderId="11" xfId="0" applyNumberFormat="1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center" vertical="center"/>
    </xf>
    <xf numFmtId="0" fontId="4" fillId="9" borderId="11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49" fontId="4" fillId="8" borderId="14" xfId="0" applyNumberFormat="1" applyFont="1" applyFill="1" applyBorder="1"/>
    <xf numFmtId="164" fontId="5" fillId="8" borderId="15" xfId="0" applyNumberFormat="1" applyFont="1" applyFill="1" applyBorder="1" applyAlignment="1">
      <alignment horizontal="center" vertical="center"/>
    </xf>
    <xf numFmtId="0" fontId="4" fillId="8" borderId="15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9" borderId="15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/>
    <xf numFmtId="0" fontId="4" fillId="9" borderId="14" xfId="0" applyFont="1" applyFill="1" applyBorder="1"/>
    <xf numFmtId="164" fontId="5" fillId="9" borderId="15" xfId="0" applyNumberFormat="1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3" borderId="14" xfId="0" applyFont="1" applyFill="1" applyBorder="1"/>
    <xf numFmtId="164" fontId="5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164" fontId="5" fillId="3" borderId="2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10" borderId="23" xfId="0" applyFill="1" applyBorder="1"/>
    <xf numFmtId="0" fontId="0" fillId="10" borderId="24" xfId="0" applyFill="1" applyBorder="1"/>
    <xf numFmtId="164" fontId="1" fillId="10" borderId="24" xfId="0" applyNumberFormat="1" applyFont="1" applyFill="1" applyBorder="1"/>
    <xf numFmtId="1" fontId="1" fillId="10" borderId="24" xfId="0" applyNumberFormat="1" applyFont="1" applyFill="1" applyBorder="1"/>
    <xf numFmtId="164" fontId="1" fillId="10" borderId="25" xfId="0" applyNumberFormat="1" applyFont="1" applyFill="1" applyBorder="1"/>
    <xf numFmtId="49" fontId="2" fillId="5" borderId="23" xfId="0" applyNumberFormat="1" applyFont="1" applyFill="1" applyBorder="1"/>
    <xf numFmtId="0" fontId="1" fillId="11" borderId="24" xfId="0" applyFont="1" applyFill="1" applyBorder="1"/>
    <xf numFmtId="164" fontId="1" fillId="11" borderId="24" xfId="0" applyNumberFormat="1" applyFont="1" applyFill="1" applyBorder="1"/>
    <xf numFmtId="165" fontId="1" fillId="11" borderId="25" xfId="0" applyNumberFormat="1" applyFont="1" applyFill="1" applyBorder="1"/>
    <xf numFmtId="0" fontId="1" fillId="11" borderId="26" xfId="0" applyNumberFormat="1" applyFont="1" applyFill="1" applyBorder="1" applyAlignment="1">
      <alignment horizontal="center" vertical="center"/>
    </xf>
    <xf numFmtId="0" fontId="6" fillId="3" borderId="16" xfId="0" applyFont="1" applyFill="1" applyBorder="1"/>
    <xf numFmtId="0" fontId="7" fillId="3" borderId="16" xfId="0" applyFont="1" applyFill="1" applyBorder="1"/>
    <xf numFmtId="166" fontId="3" fillId="3" borderId="8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27" xfId="0" applyFill="1" applyBorder="1"/>
    <xf numFmtId="167" fontId="3" fillId="3" borderId="9" xfId="0" applyNumberFormat="1" applyFont="1" applyFill="1" applyBorder="1" applyAlignment="1">
      <alignment horizontal="center" vertical="center"/>
    </xf>
    <xf numFmtId="167" fontId="3" fillId="3" borderId="13" xfId="0" applyNumberFormat="1" applyFont="1" applyFill="1" applyBorder="1" applyAlignment="1">
      <alignment horizontal="center" vertical="center"/>
    </xf>
    <xf numFmtId="167" fontId="3" fillId="3" borderId="13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8" fillId="6" borderId="6" xfId="0" applyNumberFormat="1" applyFont="1" applyFill="1" applyBorder="1"/>
  </cellXfs>
  <cellStyles count="1"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4FF81"/>
      <rgbColor rgb="FFFFFFFF"/>
      <rgbColor rgb="FFAAAAAA"/>
      <rgbColor rgb="FFA5A5A5"/>
      <rgbColor rgb="FFD8D8D8"/>
      <rgbColor rgb="FFCCFFFF"/>
      <rgbColor rgb="FFCCFFCC"/>
      <rgbColor rgb="FFFF0000"/>
      <rgbColor rgb="FFFFFF00"/>
      <rgbColor rgb="FFDBE5F1"/>
      <rgbColor rgb="FFFFFF99"/>
      <rgbColor rgb="FF7F7F7F"/>
      <rgbColor rgb="FFD6D4CA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45"/>
  <sheetViews>
    <sheetView showGridLines="0" tabSelected="1" topLeftCell="A103" zoomScale="115" zoomScaleNormal="115" workbookViewId="0">
      <selection activeCell="C121" sqref="C121"/>
    </sheetView>
  </sheetViews>
  <sheetFormatPr baseColWidth="10" defaultColWidth="8.83203125" defaultRowHeight="15" customHeight="1" x14ac:dyDescent="0.2"/>
  <cols>
    <col min="1" max="1" width="8.83203125" style="1" customWidth="1"/>
    <col min="2" max="2" width="27.33203125" style="1" customWidth="1"/>
    <col min="3" max="3" width="11.1640625" style="1" customWidth="1"/>
    <col min="4" max="4" width="11.6640625" style="1" customWidth="1"/>
    <col min="5" max="5" width="9.1640625" style="1" customWidth="1"/>
    <col min="6" max="6" width="1.33203125" style="1" customWidth="1"/>
    <col min="7" max="7" width="8.83203125" style="1" customWidth="1"/>
    <col min="8" max="8" width="21.33203125" style="1" customWidth="1"/>
    <col min="9" max="9" width="15.33203125" style="1" customWidth="1"/>
    <col min="10" max="10" width="11.6640625" style="1" customWidth="1"/>
    <col min="11" max="11" width="11.33203125" style="1" customWidth="1"/>
    <col min="12" max="14" width="4.33203125" style="1" customWidth="1"/>
    <col min="15" max="15" width="4" style="1" customWidth="1"/>
    <col min="16" max="16" width="3.33203125" style="1" customWidth="1"/>
    <col min="17" max="17" width="3.83203125" style="1" customWidth="1"/>
    <col min="18" max="18" width="1.33203125" style="1" customWidth="1"/>
    <col min="19" max="20" width="8.83203125" style="1" customWidth="1"/>
    <col min="21" max="21" width="11.1640625" style="1" customWidth="1"/>
    <col min="22" max="256" width="8.83203125" style="1" customWidth="1"/>
  </cols>
  <sheetData>
    <row r="1" spans="1:256" ht="15" customHeight="1" x14ac:dyDescent="0.2">
      <c r="A1" s="61" t="s">
        <v>58</v>
      </c>
      <c r="B1" s="62"/>
      <c r="C1" s="62"/>
      <c r="D1" s="62"/>
      <c r="E1" s="63"/>
      <c r="F1" s="2"/>
      <c r="G1" s="61" t="s">
        <v>89</v>
      </c>
      <c r="H1" s="62"/>
      <c r="I1" s="62"/>
      <c r="J1" s="62"/>
      <c r="K1" s="62"/>
      <c r="L1" s="62"/>
      <c r="M1" s="62"/>
      <c r="N1" s="62"/>
      <c r="O1" s="62"/>
      <c r="P1" s="62"/>
      <c r="Q1" s="63"/>
      <c r="IR1"/>
      <c r="IS1"/>
      <c r="IT1"/>
      <c r="IU1"/>
      <c r="IV1"/>
    </row>
    <row r="2" spans="1:256" ht="15" customHeight="1" x14ac:dyDescent="0.2">
      <c r="A2" s="3"/>
      <c r="B2" s="4" t="s">
        <v>2</v>
      </c>
      <c r="C2" s="5" t="s">
        <v>3</v>
      </c>
      <c r="D2" s="5" t="s">
        <v>4</v>
      </c>
      <c r="E2" s="6" t="s">
        <v>5</v>
      </c>
      <c r="F2" s="2"/>
      <c r="G2" s="7" t="s">
        <v>6</v>
      </c>
      <c r="H2" s="5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9" t="s">
        <v>16</v>
      </c>
      <c r="IR2"/>
      <c r="IS2"/>
      <c r="IT2"/>
      <c r="IU2"/>
      <c r="IV2"/>
    </row>
    <row r="3" spans="1:256" ht="15" customHeight="1" x14ac:dyDescent="0.2">
      <c r="A3" s="10" t="s">
        <v>12</v>
      </c>
      <c r="B3" s="11" t="s">
        <v>39</v>
      </c>
      <c r="C3" s="12">
        <v>31</v>
      </c>
      <c r="D3" s="19">
        <v>2024</v>
      </c>
      <c r="E3" s="13"/>
      <c r="F3" s="2"/>
      <c r="G3" s="14">
        <v>1</v>
      </c>
      <c r="H3" s="15" t="s">
        <v>0</v>
      </c>
      <c r="I3" s="16">
        <f>100-C21</f>
        <v>17</v>
      </c>
      <c r="J3" s="16">
        <f>I3-(17-(COUNTIF(B3:B20,"&lt;&gt;"&amp;"")))</f>
        <v>18</v>
      </c>
      <c r="K3" s="17">
        <f>COUNTIF(B3:B20,"&lt;&gt;"&amp;"")</f>
        <v>18</v>
      </c>
      <c r="L3" s="18">
        <f>COUNTIF($A$3:$A$20,"*QB*")</f>
        <v>1</v>
      </c>
      <c r="M3" s="18">
        <f>COUNTIF($A$3:$A$20,"*RB*")</f>
        <v>4</v>
      </c>
      <c r="N3" s="18">
        <f>COUNTIF($A$3:$A$20,"*WR*")</f>
        <v>7</v>
      </c>
      <c r="O3" s="18">
        <f>COUNTIF($A$3:$A$20,"*TE*")</f>
        <v>2</v>
      </c>
      <c r="P3" s="18">
        <f>COUNTIF($A$3:$A$20,"*K*")</f>
        <v>1</v>
      </c>
      <c r="Q3" s="18">
        <f>COUNTIF($A$3:$A$20,"*D/ST*")</f>
        <v>3</v>
      </c>
      <c r="IR3"/>
      <c r="IS3"/>
      <c r="IT3"/>
      <c r="IU3"/>
      <c r="IV3"/>
    </row>
    <row r="4" spans="1:256" ht="15" customHeight="1" x14ac:dyDescent="0.2">
      <c r="A4" s="10" t="s">
        <v>18</v>
      </c>
      <c r="B4" s="11" t="s">
        <v>200</v>
      </c>
      <c r="C4" s="12">
        <v>1</v>
      </c>
      <c r="D4" s="19">
        <v>2024</v>
      </c>
      <c r="E4" s="20"/>
      <c r="F4" s="2"/>
      <c r="G4" s="14">
        <v>2</v>
      </c>
      <c r="H4" s="21" t="s">
        <v>17</v>
      </c>
      <c r="I4" s="22">
        <f>100-C43</f>
        <v>3</v>
      </c>
      <c r="J4" s="22">
        <f>I4-(17-(COUNTIF(B25:B42,"&lt;&gt;"&amp;"")))</f>
        <v>4</v>
      </c>
      <c r="K4" s="23">
        <f>COUNTIF(B25:B42,"&lt;&gt;"&amp;"")</f>
        <v>18</v>
      </c>
      <c r="L4" s="24">
        <f>COUNTIF($A$25:$A$42,"*QB*")</f>
        <v>2</v>
      </c>
      <c r="M4" s="24">
        <f>COUNTIF($A$25:$A$42,"*RB*")</f>
        <v>3</v>
      </c>
      <c r="N4" s="24">
        <f>COUNTIF($A$25:$A$42,"*WR*")</f>
        <v>8</v>
      </c>
      <c r="O4" s="24">
        <f>COUNTIF($A$25:$A$42,"*TE*")</f>
        <v>2</v>
      </c>
      <c r="P4" s="24">
        <f>COUNTIF($A$25:$A$42,"*K*")</f>
        <v>1</v>
      </c>
      <c r="Q4" s="24">
        <f>COUNTIF($A$25:$A$42,"*D/ST*")</f>
        <v>2</v>
      </c>
      <c r="IR4"/>
      <c r="IS4"/>
      <c r="IT4"/>
      <c r="IU4"/>
      <c r="IV4"/>
    </row>
    <row r="5" spans="1:256" ht="15" customHeight="1" x14ac:dyDescent="0.2">
      <c r="A5" s="10" t="s">
        <v>14</v>
      </c>
      <c r="B5" s="11" t="s">
        <v>191</v>
      </c>
      <c r="C5" s="12">
        <v>1</v>
      </c>
      <c r="D5" s="19">
        <v>2024</v>
      </c>
      <c r="E5" s="20"/>
      <c r="F5" s="2"/>
      <c r="G5" s="14">
        <v>3</v>
      </c>
      <c r="H5" s="21" t="s">
        <v>19</v>
      </c>
      <c r="I5" s="22">
        <f>100-I45</f>
        <v>0</v>
      </c>
      <c r="J5" s="22">
        <f>I5-(17-(COUNTIF(H27:H44,"&lt;&gt;"&amp;"")))</f>
        <v>1</v>
      </c>
      <c r="K5" s="23">
        <f>COUNTIF(H27:H44,"&lt;&gt;"&amp;"")</f>
        <v>18</v>
      </c>
      <c r="L5" s="25">
        <f>COUNTIF($G$27:$G$44,"*QB*")</f>
        <v>3</v>
      </c>
      <c r="M5" s="25">
        <f>COUNTIF($G$27:$G$44,"*RB*")</f>
        <v>4</v>
      </c>
      <c r="N5" s="25">
        <f>COUNTIF($G$27:$G$44,"*WR*")</f>
        <v>6</v>
      </c>
      <c r="O5" s="25">
        <f>COUNTIF($G$27:$G$44,"*TE*")</f>
        <v>2</v>
      </c>
      <c r="P5" s="25">
        <f>COUNTIF($G$27:$G$44,"*K*")</f>
        <v>1</v>
      </c>
      <c r="Q5" s="25">
        <f>COUNTIF($G$27:$G$44,"*D/ST*")</f>
        <v>2</v>
      </c>
      <c r="IR5"/>
      <c r="IS5"/>
      <c r="IT5"/>
      <c r="IU5"/>
      <c r="IV5"/>
    </row>
    <row r="6" spans="1:256" ht="15" customHeight="1" x14ac:dyDescent="0.2">
      <c r="A6" s="10" t="s">
        <v>13</v>
      </c>
      <c r="B6" s="11" t="s">
        <v>216</v>
      </c>
      <c r="C6" s="12">
        <v>1</v>
      </c>
      <c r="D6" s="19">
        <v>2024</v>
      </c>
      <c r="E6" s="20"/>
      <c r="F6" s="2"/>
      <c r="G6" s="14">
        <v>4</v>
      </c>
      <c r="H6" s="21" t="s">
        <v>20</v>
      </c>
      <c r="I6" s="22">
        <f>100-C65</f>
        <v>2</v>
      </c>
      <c r="J6" s="22">
        <f>I6-(17-(COUNTIF(B47:B64,"&lt;&gt;"&amp;"")))</f>
        <v>3</v>
      </c>
      <c r="K6" s="23">
        <f>COUNTIF(B47:B64,"&lt;&gt;"&amp;"")</f>
        <v>18</v>
      </c>
      <c r="L6" s="24">
        <f>COUNTIF($A$47:$A$64,"*QB*")</f>
        <v>2</v>
      </c>
      <c r="M6" s="24">
        <f>COUNTIF($A$47:$A$64,"*RB*")</f>
        <v>5</v>
      </c>
      <c r="N6" s="24">
        <f>COUNTIF($A$47:$A$64,"*WR*")</f>
        <v>6</v>
      </c>
      <c r="O6" s="24">
        <f>COUNTIF($A$47:$A$64,"*TE*")</f>
        <v>2</v>
      </c>
      <c r="P6" s="24">
        <f>COUNTIF($A$47:$A$64,"*K*")</f>
        <v>1</v>
      </c>
      <c r="Q6" s="24">
        <f>COUNTIF($A$47:$A$64,"*D/ST*")</f>
        <v>2</v>
      </c>
      <c r="IR6"/>
      <c r="IS6"/>
      <c r="IT6"/>
      <c r="IU6"/>
      <c r="IV6"/>
    </row>
    <row r="7" spans="1:256" ht="15" customHeight="1" x14ac:dyDescent="0.2">
      <c r="A7" s="10" t="s">
        <v>14</v>
      </c>
      <c r="B7" s="11" t="s">
        <v>184</v>
      </c>
      <c r="C7" s="12">
        <v>1</v>
      </c>
      <c r="D7" s="19">
        <v>2024</v>
      </c>
      <c r="E7" s="20"/>
      <c r="F7" s="2"/>
      <c r="G7" s="14">
        <v>5</v>
      </c>
      <c r="H7" s="21" t="s">
        <v>21</v>
      </c>
      <c r="I7" s="22">
        <f>100-I67</f>
        <v>10</v>
      </c>
      <c r="J7" s="22">
        <f>I7-(17-(COUNTIF(H49:H66,"&lt;&gt;"&amp;"")))</f>
        <v>11</v>
      </c>
      <c r="K7" s="23">
        <f>COUNTIF(H49:H66,"&lt;&gt;"&amp;"")</f>
        <v>18</v>
      </c>
      <c r="L7" s="25">
        <f>COUNTIF($G$49:$G$66,"*QB*")</f>
        <v>2</v>
      </c>
      <c r="M7" s="25">
        <f>COUNTIF($G$49:$G$66,"*RB*")</f>
        <v>5</v>
      </c>
      <c r="N7" s="25">
        <f>COUNTIF($G$49:$G$66,"*WR*")</f>
        <v>6</v>
      </c>
      <c r="O7" s="25">
        <f>COUNTIF($G$49:$G$66,"*TE*")</f>
        <v>2</v>
      </c>
      <c r="P7" s="25">
        <f>COUNTIF($G$49:$G$66,"*K*")</f>
        <v>1</v>
      </c>
      <c r="Q7" s="25">
        <f>COUNTIF($G$49:$G$66,"*D/ST*")</f>
        <v>2</v>
      </c>
      <c r="IR7"/>
      <c r="IS7"/>
      <c r="IT7"/>
      <c r="IU7"/>
      <c r="IV7"/>
    </row>
    <row r="8" spans="1:256" ht="15" customHeight="1" x14ac:dyDescent="0.2">
      <c r="A8" s="10" t="s">
        <v>15</v>
      </c>
      <c r="B8" s="11" t="s">
        <v>174</v>
      </c>
      <c r="C8" s="12">
        <v>1</v>
      </c>
      <c r="D8" s="19">
        <v>2024</v>
      </c>
      <c r="E8" s="20"/>
      <c r="F8" s="2"/>
      <c r="G8" s="14">
        <v>6</v>
      </c>
      <c r="H8" s="21" t="s">
        <v>22</v>
      </c>
      <c r="I8" s="22">
        <f>100-C87</f>
        <v>2</v>
      </c>
      <c r="J8" s="22">
        <f>I8-(17-(COUNTIF(B69:B86,"&lt;&gt;"&amp;"")))</f>
        <v>3</v>
      </c>
      <c r="K8" s="23">
        <f>COUNTIF(B69:B86,"&lt;&gt;"&amp;"")</f>
        <v>18</v>
      </c>
      <c r="L8" s="24">
        <f>COUNTIF($A$69:$A$86,"*QB*")</f>
        <v>2</v>
      </c>
      <c r="M8" s="24">
        <f>COUNTIF($A$69:$A$86,"*RB*")</f>
        <v>3</v>
      </c>
      <c r="N8" s="24">
        <f>COUNTIF($A$69:$A$86,"*WR*")</f>
        <v>8</v>
      </c>
      <c r="O8" s="24">
        <f>COUNTIF($A$69:$A$86,"*TE*")</f>
        <v>2</v>
      </c>
      <c r="P8" s="24">
        <f>COUNTIF($A$69:$A$86,"*K*")</f>
        <v>2</v>
      </c>
      <c r="Q8" s="24">
        <f>COUNTIF($A$69:$A$86,"*D/ST*")</f>
        <v>1</v>
      </c>
      <c r="IR8"/>
      <c r="IS8"/>
      <c r="IT8"/>
      <c r="IU8"/>
      <c r="IV8"/>
    </row>
    <row r="9" spans="1:256" ht="15" customHeight="1" x14ac:dyDescent="0.2">
      <c r="A9" s="10" t="s">
        <v>13</v>
      </c>
      <c r="B9" s="11" t="s">
        <v>28</v>
      </c>
      <c r="C9" s="12">
        <v>15</v>
      </c>
      <c r="D9" s="19" t="s">
        <v>81</v>
      </c>
      <c r="E9" s="20"/>
      <c r="F9" s="2"/>
      <c r="G9" s="14">
        <v>7</v>
      </c>
      <c r="H9" s="21" t="s">
        <v>23</v>
      </c>
      <c r="I9" s="22">
        <f>100-I89</f>
        <v>27</v>
      </c>
      <c r="J9" s="22">
        <f>I9-(17-(COUNTIF(H71:H88,"&lt;&gt;"&amp;"")))</f>
        <v>28</v>
      </c>
      <c r="K9" s="23">
        <f>COUNTIF(H71:H88,"&lt;&gt;"&amp;"")</f>
        <v>18</v>
      </c>
      <c r="L9" s="25">
        <f>COUNTIF($G$71:$G$88,"*QB*")</f>
        <v>2</v>
      </c>
      <c r="M9" s="25">
        <f>COUNTIF($G$71:$G$88,"*RB*")</f>
        <v>6</v>
      </c>
      <c r="N9" s="25">
        <f>COUNTIF($G$71:$G$88,"*WR*")</f>
        <v>4</v>
      </c>
      <c r="O9" s="25">
        <f>COUNTIF($G$71:$G$88,"*TE*")</f>
        <v>2</v>
      </c>
      <c r="P9" s="25">
        <f>COUNTIF($G$71:$G$88,"*K*")</f>
        <v>1</v>
      </c>
      <c r="Q9" s="25">
        <f>COUNTIF($G$71:$G$88,"*D/ST*")</f>
        <v>3</v>
      </c>
      <c r="IR9"/>
      <c r="IS9"/>
      <c r="IT9"/>
      <c r="IU9"/>
      <c r="IV9"/>
    </row>
    <row r="10" spans="1:256" ht="15" customHeight="1" x14ac:dyDescent="0.2">
      <c r="A10" s="10" t="s">
        <v>13</v>
      </c>
      <c r="B10" s="11" t="s">
        <v>217</v>
      </c>
      <c r="C10" s="12">
        <v>1</v>
      </c>
      <c r="D10" s="19">
        <v>2024</v>
      </c>
      <c r="E10" s="26"/>
      <c r="F10" s="2"/>
      <c r="G10" s="14">
        <v>8</v>
      </c>
      <c r="H10" s="21" t="s">
        <v>24</v>
      </c>
      <c r="I10" s="22">
        <f>100-C109</f>
        <v>4</v>
      </c>
      <c r="J10" s="22">
        <f>I10-(17-(COUNTIF(B91:B108,"&lt;&gt;"&amp;"")))</f>
        <v>5</v>
      </c>
      <c r="K10" s="23">
        <f>COUNTIF(B91:B108,"&lt;&gt;"&amp;"")</f>
        <v>18</v>
      </c>
      <c r="L10" s="24">
        <f>COUNTIF($A$91:$A$108,"*QB*")</f>
        <v>2</v>
      </c>
      <c r="M10" s="24">
        <f>COUNTIF($A$91:$A$108,"*RB*")</f>
        <v>6</v>
      </c>
      <c r="N10" s="24">
        <f>COUNTIF($A$91:$A$108,"*WR*")</f>
        <v>6</v>
      </c>
      <c r="O10" s="24">
        <f>COUNTIF($A$91:$A$108,"*TE*")</f>
        <v>1</v>
      </c>
      <c r="P10" s="24">
        <f>COUNTIF($A$91:$A$108,"*K*")</f>
        <v>1</v>
      </c>
      <c r="Q10" s="24">
        <f>COUNTIF($A$91:$A$108,"*D/ST*")</f>
        <v>2</v>
      </c>
      <c r="IR10"/>
      <c r="IS10"/>
      <c r="IT10"/>
      <c r="IU10"/>
      <c r="IV10"/>
    </row>
    <row r="11" spans="1:256" ht="15" customHeight="1" x14ac:dyDescent="0.2">
      <c r="A11" s="10" t="s">
        <v>11</v>
      </c>
      <c r="B11" s="11" t="s">
        <v>37</v>
      </c>
      <c r="C11" s="12">
        <v>3</v>
      </c>
      <c r="D11" s="19">
        <v>2024</v>
      </c>
      <c r="E11" s="20"/>
      <c r="F11" s="2"/>
      <c r="G11" s="14">
        <v>9</v>
      </c>
      <c r="H11" s="21" t="s">
        <v>25</v>
      </c>
      <c r="I11" s="22">
        <f>100-I111</f>
        <v>4</v>
      </c>
      <c r="J11" s="22">
        <f>I11-(17-(COUNTIF(H93:H110,"&lt;&gt;"&amp;"")))</f>
        <v>5</v>
      </c>
      <c r="K11" s="23">
        <f>COUNTIF(H93:H110,"&lt;&gt;"&amp;"")</f>
        <v>18</v>
      </c>
      <c r="L11" s="25">
        <f>COUNTIF($G$93:$G$110,"*QB*")</f>
        <v>3</v>
      </c>
      <c r="M11" s="25">
        <f>COUNTIF($G$93:$G$110,"*RB*")</f>
        <v>4</v>
      </c>
      <c r="N11" s="25">
        <f>COUNTIF($G$93:$G$110,"*WR*")</f>
        <v>7</v>
      </c>
      <c r="O11" s="25">
        <f>COUNTIF($G$93:$G$110,"*TE*")</f>
        <v>2</v>
      </c>
      <c r="P11" s="25">
        <f>COUNTIF($G$93:$G$110,"*K*")</f>
        <v>1</v>
      </c>
      <c r="Q11" s="25">
        <f>COUNTIF($G$93:$G$110,"*D/ST*")</f>
        <v>1</v>
      </c>
      <c r="IR11"/>
      <c r="IS11"/>
      <c r="IT11"/>
      <c r="IU11"/>
      <c r="IV11"/>
    </row>
    <row r="12" spans="1:256" ht="15" customHeight="1" x14ac:dyDescent="0.2">
      <c r="A12" s="10" t="s">
        <v>18</v>
      </c>
      <c r="B12" s="11" t="s">
        <v>75</v>
      </c>
      <c r="C12" s="12">
        <v>1</v>
      </c>
      <c r="D12" s="19">
        <v>2025</v>
      </c>
      <c r="E12" s="20"/>
      <c r="F12" s="2"/>
      <c r="G12" s="14">
        <v>10</v>
      </c>
      <c r="H12" s="21" t="s">
        <v>26</v>
      </c>
      <c r="I12" s="22">
        <f>100-C131</f>
        <v>20</v>
      </c>
      <c r="J12" s="22">
        <f>I12-(17-(COUNTIF(B113:B130,"&lt;&gt;"&amp;"")))</f>
        <v>21</v>
      </c>
      <c r="K12" s="23">
        <f>COUNTIF(B113:B130,"&lt;&gt;"&amp;"")</f>
        <v>18</v>
      </c>
      <c r="L12" s="24">
        <f>COUNTIF($A$113:$A$130,"*QB*")</f>
        <v>2</v>
      </c>
      <c r="M12" s="24">
        <f>COUNTIF($A$113:$A$130,"*RB*")</f>
        <v>5</v>
      </c>
      <c r="N12" s="24">
        <f>COUNTIF($A$113:$A$130,"*WR*")</f>
        <v>5</v>
      </c>
      <c r="O12" s="24">
        <f>COUNTIF($A$113:$A$130,"*TE*")</f>
        <v>3</v>
      </c>
      <c r="P12" s="24">
        <f>COUNTIF($A$113:$A$130,"*K*")</f>
        <v>2</v>
      </c>
      <c r="Q12" s="24">
        <f>COUNTIF($A$113:$A$130,"*D/ST*")</f>
        <v>1</v>
      </c>
      <c r="IR12"/>
      <c r="IS12"/>
      <c r="IT12"/>
      <c r="IU12"/>
      <c r="IV12"/>
    </row>
    <row r="13" spans="1:256" ht="15" customHeight="1" x14ac:dyDescent="0.2">
      <c r="A13" s="10" t="s">
        <v>12</v>
      </c>
      <c r="B13" s="11" t="s">
        <v>180</v>
      </c>
      <c r="C13" s="12">
        <v>1</v>
      </c>
      <c r="D13" s="19">
        <v>2024</v>
      </c>
      <c r="E13" s="20"/>
      <c r="F13" s="2"/>
      <c r="G13" s="14">
        <v>11</v>
      </c>
      <c r="H13" s="29"/>
      <c r="I13" s="30"/>
      <c r="J13" s="30"/>
      <c r="K13" s="31"/>
      <c r="L13" s="31"/>
      <c r="M13" s="31"/>
      <c r="N13" s="31"/>
      <c r="O13" s="31"/>
      <c r="P13" s="31"/>
      <c r="Q13" s="32"/>
      <c r="IR13"/>
      <c r="IS13"/>
      <c r="IT13"/>
      <c r="IU13"/>
      <c r="IV13"/>
    </row>
    <row r="14" spans="1:256" ht="15" customHeight="1" x14ac:dyDescent="0.2">
      <c r="A14" s="10" t="s">
        <v>13</v>
      </c>
      <c r="B14" s="11" t="s">
        <v>52</v>
      </c>
      <c r="C14" s="12">
        <v>13</v>
      </c>
      <c r="D14" s="19">
        <v>2025</v>
      </c>
      <c r="E14" s="20"/>
      <c r="F14" s="2"/>
      <c r="G14" s="14">
        <v>12</v>
      </c>
      <c r="H14" s="33"/>
      <c r="I14" s="34"/>
      <c r="J14" s="34"/>
      <c r="K14" s="35"/>
      <c r="L14" s="35"/>
      <c r="M14" s="35"/>
      <c r="N14" s="35"/>
      <c r="O14" s="35"/>
      <c r="P14" s="35"/>
      <c r="Q14" s="36"/>
      <c r="IR14"/>
      <c r="IS14"/>
      <c r="IT14"/>
      <c r="IU14"/>
      <c r="IV14"/>
    </row>
    <row r="15" spans="1:256" ht="15" customHeight="1" x14ac:dyDescent="0.2">
      <c r="A15" s="10" t="s">
        <v>18</v>
      </c>
      <c r="B15" s="11" t="s">
        <v>125</v>
      </c>
      <c r="C15" s="12">
        <v>1</v>
      </c>
      <c r="D15" s="19">
        <v>2024</v>
      </c>
      <c r="E15" s="20"/>
      <c r="F15" s="2"/>
      <c r="G15" s="14">
        <v>13</v>
      </c>
      <c r="H15" s="29"/>
      <c r="I15" s="30"/>
      <c r="J15" s="30"/>
      <c r="K15" s="31"/>
      <c r="L15" s="31"/>
      <c r="M15" s="31"/>
      <c r="N15" s="31"/>
      <c r="O15" s="31"/>
      <c r="P15" s="31"/>
      <c r="Q15" s="32"/>
      <c r="IR15"/>
      <c r="IS15"/>
      <c r="IT15"/>
      <c r="IU15"/>
      <c r="IV15"/>
    </row>
    <row r="16" spans="1:256" ht="15" customHeight="1" x14ac:dyDescent="0.2">
      <c r="A16" s="10" t="s">
        <v>12</v>
      </c>
      <c r="B16" s="11" t="s">
        <v>192</v>
      </c>
      <c r="C16" s="12">
        <v>1</v>
      </c>
      <c r="D16" s="19">
        <v>2024</v>
      </c>
      <c r="E16" s="20"/>
      <c r="F16" s="2"/>
      <c r="G16" s="14">
        <v>14</v>
      </c>
      <c r="H16" s="33"/>
      <c r="I16" s="34"/>
      <c r="J16" s="34"/>
      <c r="K16" s="35"/>
      <c r="L16" s="35"/>
      <c r="M16" s="35"/>
      <c r="N16" s="35"/>
      <c r="O16" s="35"/>
      <c r="P16" s="35"/>
      <c r="Q16" s="36"/>
      <c r="IR16"/>
      <c r="IS16"/>
      <c r="IT16"/>
      <c r="IU16"/>
      <c r="IV16"/>
    </row>
    <row r="17" spans="1:256" ht="15" customHeight="1" x14ac:dyDescent="0.2">
      <c r="A17" s="10" t="s">
        <v>13</v>
      </c>
      <c r="B17" s="11" t="s">
        <v>144</v>
      </c>
      <c r="C17" s="12">
        <v>5</v>
      </c>
      <c r="D17" s="19">
        <v>2026</v>
      </c>
      <c r="E17" s="20"/>
      <c r="F17" s="2"/>
      <c r="G17" s="14">
        <v>15</v>
      </c>
      <c r="H17" s="29"/>
      <c r="I17" s="30"/>
      <c r="J17" s="30"/>
      <c r="K17" s="31"/>
      <c r="L17" s="31"/>
      <c r="M17" s="31"/>
      <c r="N17" s="31"/>
      <c r="O17" s="31"/>
      <c r="P17" s="31"/>
      <c r="Q17" s="32"/>
      <c r="IR17"/>
      <c r="IS17"/>
      <c r="IT17"/>
      <c r="IU17"/>
      <c r="IV17"/>
    </row>
    <row r="18" spans="1:256" ht="15" customHeight="1" x14ac:dyDescent="0.2">
      <c r="A18" s="10" t="s">
        <v>13</v>
      </c>
      <c r="B18" s="11" t="s">
        <v>146</v>
      </c>
      <c r="C18" s="12">
        <v>4</v>
      </c>
      <c r="D18" s="19">
        <v>2026</v>
      </c>
      <c r="E18" s="20"/>
      <c r="F18" s="2"/>
      <c r="G18" s="14">
        <v>16</v>
      </c>
      <c r="H18" s="33"/>
      <c r="I18" s="34"/>
      <c r="J18" s="34"/>
      <c r="K18" s="35"/>
      <c r="L18" s="35"/>
      <c r="M18" s="35"/>
      <c r="N18" s="35"/>
      <c r="O18" s="35"/>
      <c r="P18" s="35"/>
      <c r="Q18" s="36"/>
      <c r="IR18"/>
      <c r="IS18"/>
      <c r="IT18"/>
      <c r="IU18"/>
      <c r="IV18"/>
    </row>
    <row r="19" spans="1:256" ht="15" customHeight="1" x14ac:dyDescent="0.2">
      <c r="A19" s="10" t="s">
        <v>13</v>
      </c>
      <c r="B19" s="11" t="s">
        <v>215</v>
      </c>
      <c r="C19" s="12">
        <v>1</v>
      </c>
      <c r="D19" s="19">
        <v>2024</v>
      </c>
      <c r="E19" s="20"/>
      <c r="F19" s="2"/>
      <c r="G19" s="14">
        <v>17</v>
      </c>
      <c r="H19" s="29"/>
      <c r="I19" s="30"/>
      <c r="J19" s="30"/>
      <c r="K19" s="31"/>
      <c r="L19" s="31"/>
      <c r="M19" s="31"/>
      <c r="N19" s="31"/>
      <c r="O19" s="31"/>
      <c r="P19" s="31"/>
      <c r="Q19" s="32"/>
      <c r="IR19"/>
      <c r="IS19"/>
      <c r="IT19"/>
      <c r="IU19"/>
      <c r="IV19"/>
    </row>
    <row r="20" spans="1:256" ht="15" customHeight="1" x14ac:dyDescent="0.2">
      <c r="A20" s="10" t="s">
        <v>12</v>
      </c>
      <c r="B20" s="11" t="s">
        <v>168</v>
      </c>
      <c r="C20" s="12">
        <v>1</v>
      </c>
      <c r="D20" s="19">
        <v>2024</v>
      </c>
      <c r="E20" s="20"/>
      <c r="F20" s="2"/>
      <c r="G20" s="14">
        <v>18</v>
      </c>
      <c r="H20" s="33"/>
      <c r="I20" s="34"/>
      <c r="J20" s="34"/>
      <c r="K20" s="35"/>
      <c r="L20" s="35"/>
      <c r="M20" s="35"/>
      <c r="N20" s="35"/>
      <c r="O20" s="35"/>
      <c r="P20" s="35"/>
      <c r="Q20" s="36"/>
      <c r="IR20"/>
      <c r="IS20"/>
      <c r="IT20"/>
      <c r="IU20"/>
      <c r="IV20"/>
    </row>
    <row r="21" spans="1:256" ht="15" customHeight="1" x14ac:dyDescent="0.2">
      <c r="A21" s="41"/>
      <c r="B21" s="42"/>
      <c r="C21" s="43">
        <f>SUM(C3:C20)</f>
        <v>83</v>
      </c>
      <c r="D21" s="44">
        <f>SUM(D3:D20)</f>
        <v>34414</v>
      </c>
      <c r="E21" s="45"/>
      <c r="F21" s="2"/>
      <c r="G21" s="14">
        <v>19</v>
      </c>
      <c r="H21" s="29"/>
      <c r="I21" s="30"/>
      <c r="J21" s="30"/>
      <c r="K21" s="31"/>
      <c r="L21" s="31"/>
      <c r="M21" s="31"/>
      <c r="N21" s="31"/>
      <c r="O21" s="31"/>
      <c r="P21" s="31"/>
      <c r="Q21" s="32"/>
      <c r="IR21"/>
      <c r="IS21"/>
      <c r="IT21"/>
      <c r="IU21"/>
      <c r="IV21"/>
    </row>
    <row r="22" spans="1:256" ht="15" customHeight="1" x14ac:dyDescent="0.2">
      <c r="A22" s="51"/>
      <c r="B22" s="27"/>
      <c r="C22" s="27"/>
      <c r="D22" s="27"/>
      <c r="E22" s="27"/>
      <c r="F22" s="2"/>
      <c r="G22" s="14">
        <v>20</v>
      </c>
      <c r="H22" s="37"/>
      <c r="I22" s="38"/>
      <c r="J22" s="38"/>
      <c r="K22" s="39"/>
      <c r="L22" s="39"/>
      <c r="M22" s="39"/>
      <c r="N22" s="39"/>
      <c r="O22" s="39"/>
      <c r="P22" s="39"/>
      <c r="Q22" s="40"/>
      <c r="IR22"/>
      <c r="IS22"/>
      <c r="IT22"/>
      <c r="IU22"/>
      <c r="IV22"/>
    </row>
    <row r="23" spans="1:256" ht="15" customHeight="1" x14ac:dyDescent="0.2">
      <c r="A23" s="61" t="s">
        <v>59</v>
      </c>
      <c r="B23" s="62"/>
      <c r="C23" s="62"/>
      <c r="D23" s="62"/>
      <c r="E23" s="63"/>
      <c r="F23" s="2"/>
      <c r="G23" s="46" t="s">
        <v>27</v>
      </c>
      <c r="H23" s="47"/>
      <c r="I23" s="48">
        <f>SUM(I3:I12)</f>
        <v>89</v>
      </c>
      <c r="J23" s="49"/>
      <c r="K23" s="50">
        <f t="shared" ref="K23:Q23" si="0">SUM(K3:K22)</f>
        <v>180</v>
      </c>
      <c r="L23" s="50">
        <f t="shared" si="0"/>
        <v>21</v>
      </c>
      <c r="M23" s="50">
        <f t="shared" si="0"/>
        <v>45</v>
      </c>
      <c r="N23" s="50">
        <f t="shared" si="0"/>
        <v>63</v>
      </c>
      <c r="O23" s="50">
        <f t="shared" si="0"/>
        <v>20</v>
      </c>
      <c r="P23" s="50">
        <f t="shared" si="0"/>
        <v>12</v>
      </c>
      <c r="Q23" s="50">
        <f t="shared" si="0"/>
        <v>19</v>
      </c>
      <c r="IR23"/>
      <c r="IS23"/>
      <c r="IT23"/>
      <c r="IU23"/>
      <c r="IV23"/>
    </row>
    <row r="24" spans="1:256" ht="15" customHeight="1" x14ac:dyDescent="0.2">
      <c r="A24" s="3" t="s">
        <v>1</v>
      </c>
      <c r="B24" s="4" t="s">
        <v>2</v>
      </c>
      <c r="C24" s="5" t="s">
        <v>3</v>
      </c>
      <c r="D24" s="5" t="s">
        <v>4</v>
      </c>
      <c r="E24" s="6" t="s">
        <v>5</v>
      </c>
      <c r="F24" s="28"/>
      <c r="G24" s="51"/>
      <c r="H24" s="52"/>
      <c r="I24" s="52"/>
      <c r="J24" s="52"/>
      <c r="K24" s="27"/>
      <c r="IL24"/>
      <c r="IM24"/>
      <c r="IN24"/>
      <c r="IO24"/>
      <c r="IP24"/>
      <c r="IQ24"/>
      <c r="IR24"/>
      <c r="IS24"/>
      <c r="IT24"/>
      <c r="IU24"/>
      <c r="IV24"/>
    </row>
    <row r="25" spans="1:256" ht="15" customHeight="1" x14ac:dyDescent="0.2">
      <c r="A25" s="10" t="s">
        <v>18</v>
      </c>
      <c r="B25" s="11" t="s">
        <v>219</v>
      </c>
      <c r="C25" s="12">
        <v>1</v>
      </c>
      <c r="D25" s="19">
        <v>2024</v>
      </c>
      <c r="E25" s="13"/>
      <c r="F25" s="28"/>
      <c r="G25" s="61" t="s">
        <v>60</v>
      </c>
      <c r="H25" s="64"/>
      <c r="I25" s="64"/>
      <c r="J25" s="64"/>
      <c r="K25" s="65"/>
      <c r="IP25"/>
      <c r="IQ25"/>
      <c r="IR25"/>
      <c r="IS25"/>
      <c r="IT25"/>
      <c r="IU25"/>
      <c r="IV25"/>
    </row>
    <row r="26" spans="1:256" ht="15" customHeight="1" x14ac:dyDescent="0.2">
      <c r="A26" s="10" t="s">
        <v>12</v>
      </c>
      <c r="B26" s="11" t="s">
        <v>116</v>
      </c>
      <c r="C26" s="12">
        <v>28</v>
      </c>
      <c r="D26" s="19">
        <v>2026</v>
      </c>
      <c r="E26" s="20"/>
      <c r="F26" s="28"/>
      <c r="G26" s="3" t="s">
        <v>1</v>
      </c>
      <c r="H26" s="4" t="s">
        <v>2</v>
      </c>
      <c r="I26" s="5" t="s">
        <v>3</v>
      </c>
      <c r="J26" s="5" t="s">
        <v>4</v>
      </c>
      <c r="K26" s="6" t="s">
        <v>5</v>
      </c>
      <c r="IP26"/>
      <c r="IQ26"/>
      <c r="IR26"/>
      <c r="IS26"/>
      <c r="IT26"/>
      <c r="IU26"/>
      <c r="IV26"/>
    </row>
    <row r="27" spans="1:256" ht="15" customHeight="1" x14ac:dyDescent="0.2">
      <c r="A27" s="10" t="s">
        <v>13</v>
      </c>
      <c r="B27" s="11" t="s">
        <v>68</v>
      </c>
      <c r="C27" s="12">
        <v>9</v>
      </c>
      <c r="D27" s="19">
        <v>2025</v>
      </c>
      <c r="E27" s="20"/>
      <c r="F27" s="2"/>
      <c r="G27" s="10" t="s">
        <v>13</v>
      </c>
      <c r="H27" s="11" t="s">
        <v>95</v>
      </c>
      <c r="I27" s="12">
        <v>17</v>
      </c>
      <c r="J27" s="53">
        <v>2026</v>
      </c>
      <c r="K27" s="13"/>
      <c r="IL27"/>
      <c r="IM27"/>
      <c r="IN27"/>
      <c r="IO27"/>
      <c r="IP27"/>
      <c r="IQ27"/>
      <c r="IR27"/>
      <c r="IS27"/>
      <c r="IT27"/>
      <c r="IU27"/>
      <c r="IV27"/>
    </row>
    <row r="28" spans="1:256" ht="15" customHeight="1" x14ac:dyDescent="0.2">
      <c r="A28" s="10" t="s">
        <v>11</v>
      </c>
      <c r="B28" s="11" t="s">
        <v>46</v>
      </c>
      <c r="C28" s="12">
        <v>4</v>
      </c>
      <c r="D28" s="19">
        <v>2025</v>
      </c>
      <c r="E28" s="20"/>
      <c r="F28" s="2"/>
      <c r="G28" s="10" t="s">
        <v>13</v>
      </c>
      <c r="H28" s="11" t="s">
        <v>100</v>
      </c>
      <c r="I28" s="12">
        <v>5</v>
      </c>
      <c r="J28" s="54">
        <v>2026</v>
      </c>
      <c r="K28" s="20"/>
      <c r="IL28"/>
      <c r="IM28"/>
      <c r="IN28"/>
      <c r="IO28"/>
      <c r="IP28"/>
      <c r="IQ28"/>
      <c r="IR28"/>
      <c r="IS28"/>
      <c r="IT28"/>
      <c r="IU28"/>
      <c r="IV28"/>
    </row>
    <row r="29" spans="1:256" ht="15" customHeight="1" x14ac:dyDescent="0.2">
      <c r="A29" s="10" t="s">
        <v>11</v>
      </c>
      <c r="B29" s="11" t="s">
        <v>118</v>
      </c>
      <c r="C29" s="12">
        <v>2</v>
      </c>
      <c r="D29" s="19">
        <v>2026</v>
      </c>
      <c r="E29" s="20"/>
      <c r="F29" s="2"/>
      <c r="G29" s="10" t="s">
        <v>12</v>
      </c>
      <c r="H29" s="11" t="s">
        <v>201</v>
      </c>
      <c r="I29" s="12">
        <v>1</v>
      </c>
      <c r="J29" s="19">
        <v>2024</v>
      </c>
      <c r="K29" s="20"/>
      <c r="IL29"/>
      <c r="IM29"/>
      <c r="IN29"/>
      <c r="IO29"/>
      <c r="IP29"/>
      <c r="IQ29"/>
      <c r="IR29"/>
      <c r="IS29"/>
      <c r="IT29"/>
      <c r="IU29"/>
      <c r="IV29"/>
    </row>
    <row r="30" spans="1:256" ht="15" customHeight="1" x14ac:dyDescent="0.2">
      <c r="A30" s="10" t="s">
        <v>14</v>
      </c>
      <c r="B30" s="11" t="s">
        <v>32</v>
      </c>
      <c r="C30" s="12">
        <v>12</v>
      </c>
      <c r="D30" s="19">
        <v>2024</v>
      </c>
      <c r="E30" s="20"/>
      <c r="F30" s="2"/>
      <c r="G30" s="10" t="s">
        <v>13</v>
      </c>
      <c r="H30" s="11" t="s">
        <v>101</v>
      </c>
      <c r="I30" s="12">
        <v>5</v>
      </c>
      <c r="J30" s="19">
        <v>2026</v>
      </c>
      <c r="K30" s="20"/>
      <c r="IL30"/>
      <c r="IM30"/>
      <c r="IN30"/>
      <c r="IO30"/>
      <c r="IP30"/>
      <c r="IQ30"/>
      <c r="IR30"/>
      <c r="IS30"/>
      <c r="IT30"/>
      <c r="IU30"/>
      <c r="IV30"/>
    </row>
    <row r="31" spans="1:256" ht="15" customHeight="1" x14ac:dyDescent="0.2">
      <c r="A31" s="10" t="s">
        <v>12</v>
      </c>
      <c r="B31" s="11" t="s">
        <v>36</v>
      </c>
      <c r="C31" s="12">
        <v>18</v>
      </c>
      <c r="D31" s="19">
        <v>2024</v>
      </c>
      <c r="E31" s="20"/>
      <c r="F31" s="2"/>
      <c r="G31" s="10" t="s">
        <v>11</v>
      </c>
      <c r="H31" s="11" t="s">
        <v>148</v>
      </c>
      <c r="I31" s="12">
        <v>1</v>
      </c>
      <c r="J31" s="54">
        <v>2024</v>
      </c>
      <c r="K31" s="20"/>
      <c r="IL31"/>
      <c r="IM31"/>
      <c r="IN31"/>
      <c r="IO31"/>
      <c r="IP31"/>
      <c r="IQ31"/>
      <c r="IR31"/>
      <c r="IS31"/>
      <c r="IT31"/>
      <c r="IU31"/>
      <c r="IV31"/>
    </row>
    <row r="32" spans="1:256" ht="15" customHeight="1" x14ac:dyDescent="0.2">
      <c r="A32" s="10" t="s">
        <v>15</v>
      </c>
      <c r="B32" s="11" t="s">
        <v>195</v>
      </c>
      <c r="C32" s="12">
        <v>1</v>
      </c>
      <c r="D32" s="19">
        <v>2024</v>
      </c>
      <c r="E32" s="26"/>
      <c r="F32" s="2"/>
      <c r="G32" s="10" t="s">
        <v>14</v>
      </c>
      <c r="H32" s="11" t="s">
        <v>103</v>
      </c>
      <c r="I32" s="12">
        <v>3</v>
      </c>
      <c r="J32" s="19">
        <v>2026</v>
      </c>
      <c r="K32" s="20"/>
      <c r="IL32"/>
      <c r="IM32"/>
      <c r="IN32"/>
      <c r="IO32"/>
      <c r="IP32"/>
      <c r="IQ32"/>
      <c r="IR32"/>
      <c r="IS32"/>
      <c r="IT32"/>
      <c r="IU32"/>
      <c r="IV32"/>
    </row>
    <row r="33" spans="1:256" ht="15" customHeight="1" x14ac:dyDescent="0.2">
      <c r="A33" s="10" t="s">
        <v>14</v>
      </c>
      <c r="B33" s="11" t="s">
        <v>38</v>
      </c>
      <c r="C33" s="12">
        <v>2</v>
      </c>
      <c r="D33" s="19">
        <v>2024</v>
      </c>
      <c r="E33" s="20"/>
      <c r="F33" s="2"/>
      <c r="G33" s="10" t="s">
        <v>12</v>
      </c>
      <c r="H33" s="11" t="s">
        <v>176</v>
      </c>
      <c r="I33" s="12">
        <v>13</v>
      </c>
      <c r="J33" s="54">
        <v>2024</v>
      </c>
      <c r="K33" s="20" t="s">
        <v>171</v>
      </c>
      <c r="IL33"/>
      <c r="IM33"/>
      <c r="IN33"/>
      <c r="IO33"/>
      <c r="IP33"/>
      <c r="IQ33"/>
      <c r="IR33"/>
      <c r="IS33"/>
      <c r="IT33"/>
      <c r="IU33"/>
      <c r="IV33"/>
    </row>
    <row r="34" spans="1:256" ht="15" customHeight="1" x14ac:dyDescent="0.2">
      <c r="A34" s="10" t="s">
        <v>13</v>
      </c>
      <c r="B34" s="11" t="s">
        <v>138</v>
      </c>
      <c r="C34" s="12">
        <v>2</v>
      </c>
      <c r="D34" s="19">
        <v>2026</v>
      </c>
      <c r="E34" s="26"/>
      <c r="F34" s="2"/>
      <c r="G34" s="10" t="s">
        <v>15</v>
      </c>
      <c r="H34" s="11" t="s">
        <v>214</v>
      </c>
      <c r="I34" s="12">
        <v>1</v>
      </c>
      <c r="J34" s="19">
        <v>2024</v>
      </c>
      <c r="K34" s="20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 x14ac:dyDescent="0.2">
      <c r="A35" s="10" t="s">
        <v>13</v>
      </c>
      <c r="B35" s="11" t="s">
        <v>155</v>
      </c>
      <c r="C35" s="12">
        <v>1</v>
      </c>
      <c r="D35" s="19">
        <v>2024</v>
      </c>
      <c r="E35" s="55"/>
      <c r="F35" s="2"/>
      <c r="G35" s="10" t="s">
        <v>13</v>
      </c>
      <c r="H35" s="11" t="s">
        <v>117</v>
      </c>
      <c r="I35" s="12">
        <v>18</v>
      </c>
      <c r="J35" s="19">
        <v>2026</v>
      </c>
      <c r="K35" s="20"/>
      <c r="IL35"/>
      <c r="IM35"/>
      <c r="IN35"/>
      <c r="IO35"/>
      <c r="IP35"/>
      <c r="IQ35"/>
      <c r="IR35"/>
      <c r="IS35"/>
      <c r="IT35"/>
      <c r="IU35"/>
      <c r="IV35"/>
    </row>
    <row r="36" spans="1:256" ht="15" customHeight="1" x14ac:dyDescent="0.2">
      <c r="A36" s="10" t="s">
        <v>13</v>
      </c>
      <c r="B36" s="11" t="s">
        <v>159</v>
      </c>
      <c r="C36" s="12">
        <v>1</v>
      </c>
      <c r="D36" s="19">
        <v>2026</v>
      </c>
      <c r="E36" s="26"/>
      <c r="F36" s="2"/>
      <c r="G36" s="10" t="s">
        <v>13</v>
      </c>
      <c r="H36" s="11" t="s">
        <v>119</v>
      </c>
      <c r="I36" s="12">
        <v>7</v>
      </c>
      <c r="J36" s="19">
        <v>2026</v>
      </c>
      <c r="K36" s="20"/>
      <c r="IL36"/>
      <c r="IM36"/>
      <c r="IN36"/>
      <c r="IO36"/>
      <c r="IP36"/>
      <c r="IQ36"/>
      <c r="IR36"/>
      <c r="IS36"/>
      <c r="IT36"/>
      <c r="IU36"/>
      <c r="IV36"/>
    </row>
    <row r="37" spans="1:256" ht="15" customHeight="1" x14ac:dyDescent="0.2">
      <c r="A37" s="10" t="s">
        <v>13</v>
      </c>
      <c r="B37" s="11" t="s">
        <v>44</v>
      </c>
      <c r="C37" s="12">
        <v>6</v>
      </c>
      <c r="D37" s="19">
        <v>2024</v>
      </c>
      <c r="E37" s="55"/>
      <c r="F37" s="2"/>
      <c r="G37" s="10" t="s">
        <v>14</v>
      </c>
      <c r="H37" s="11" t="s">
        <v>189</v>
      </c>
      <c r="I37" s="12">
        <v>4</v>
      </c>
      <c r="J37" s="19">
        <v>2024</v>
      </c>
      <c r="K37" s="20"/>
      <c r="IL37"/>
      <c r="IM37"/>
      <c r="IN37"/>
      <c r="IO37"/>
      <c r="IP37"/>
      <c r="IQ37"/>
      <c r="IR37"/>
      <c r="IS37"/>
      <c r="IT37"/>
      <c r="IU37"/>
      <c r="IV37"/>
    </row>
    <row r="38" spans="1:256" ht="15" customHeight="1" x14ac:dyDescent="0.2">
      <c r="A38" s="10" t="s">
        <v>18</v>
      </c>
      <c r="B38" s="11" t="s">
        <v>198</v>
      </c>
      <c r="C38" s="12">
        <v>1</v>
      </c>
      <c r="D38" s="19">
        <v>2024</v>
      </c>
      <c r="E38" s="20"/>
      <c r="F38" s="2"/>
      <c r="G38" s="10" t="s">
        <v>13</v>
      </c>
      <c r="H38" s="11" t="s">
        <v>133</v>
      </c>
      <c r="I38" s="12">
        <v>4</v>
      </c>
      <c r="J38" s="19">
        <v>2026</v>
      </c>
      <c r="K38" s="20"/>
      <c r="IL38"/>
      <c r="IM38"/>
      <c r="IN38"/>
      <c r="IO38"/>
      <c r="IP38"/>
      <c r="IQ38"/>
      <c r="IR38"/>
      <c r="IS38"/>
      <c r="IT38"/>
      <c r="IU38"/>
      <c r="IV38"/>
    </row>
    <row r="39" spans="1:256" ht="15" customHeight="1" x14ac:dyDescent="0.2">
      <c r="A39" s="10" t="s">
        <v>13</v>
      </c>
      <c r="B39" s="11" t="s">
        <v>152</v>
      </c>
      <c r="C39" s="12">
        <v>1</v>
      </c>
      <c r="D39" s="19">
        <v>2026</v>
      </c>
      <c r="E39" s="55"/>
      <c r="F39" s="2"/>
      <c r="G39" s="10" t="s">
        <v>18</v>
      </c>
      <c r="H39" s="11" t="s">
        <v>136</v>
      </c>
      <c r="I39" s="12">
        <v>1</v>
      </c>
      <c r="J39" s="19">
        <v>2026</v>
      </c>
      <c r="K39" s="20"/>
      <c r="IL39"/>
      <c r="IM39"/>
      <c r="IN39"/>
      <c r="IO39"/>
      <c r="IP39"/>
      <c r="IQ39"/>
      <c r="IR39"/>
      <c r="IS39"/>
      <c r="IT39"/>
      <c r="IU39"/>
      <c r="IV39"/>
    </row>
    <row r="40" spans="1:256" ht="15" customHeight="1" x14ac:dyDescent="0.2">
      <c r="A40" s="10" t="s">
        <v>12</v>
      </c>
      <c r="B40" s="11" t="s">
        <v>166</v>
      </c>
      <c r="C40" s="12">
        <v>1</v>
      </c>
      <c r="D40" s="19">
        <v>2024</v>
      </c>
      <c r="E40" s="55"/>
      <c r="F40" s="2"/>
      <c r="G40" s="10" t="s">
        <v>18</v>
      </c>
      <c r="H40" s="11" t="s">
        <v>208</v>
      </c>
      <c r="I40" s="12">
        <v>1</v>
      </c>
      <c r="J40" s="19">
        <v>2024</v>
      </c>
      <c r="K40" s="20"/>
      <c r="IL40"/>
      <c r="IM40"/>
      <c r="IN40"/>
      <c r="IO40"/>
      <c r="IP40"/>
      <c r="IQ40"/>
      <c r="IR40"/>
      <c r="IS40"/>
      <c r="IT40"/>
      <c r="IU40"/>
      <c r="IV40"/>
    </row>
    <row r="41" spans="1:256" ht="15" customHeight="1" x14ac:dyDescent="0.2">
      <c r="A41" s="10" t="s">
        <v>13</v>
      </c>
      <c r="B41" s="11" t="s">
        <v>78</v>
      </c>
      <c r="C41" s="12">
        <v>6</v>
      </c>
      <c r="D41" s="19">
        <v>2025</v>
      </c>
      <c r="E41" s="55"/>
      <c r="F41" s="2"/>
      <c r="G41" s="10" t="s">
        <v>12</v>
      </c>
      <c r="H41" s="11" t="s">
        <v>196</v>
      </c>
      <c r="I41" s="12">
        <v>3</v>
      </c>
      <c r="J41" s="19">
        <v>2024</v>
      </c>
      <c r="K41" s="20"/>
      <c r="IL41"/>
      <c r="IM41"/>
      <c r="IN41"/>
      <c r="IO41"/>
      <c r="IP41"/>
      <c r="IQ41"/>
      <c r="IR41"/>
      <c r="IS41"/>
      <c r="IT41"/>
      <c r="IU41"/>
      <c r="IV41"/>
    </row>
    <row r="42" spans="1:256" ht="15" customHeight="1" x14ac:dyDescent="0.2">
      <c r="A42" s="10" t="s">
        <v>13</v>
      </c>
      <c r="B42" s="11" t="s">
        <v>221</v>
      </c>
      <c r="C42" s="12">
        <v>1</v>
      </c>
      <c r="D42" s="19">
        <v>2024</v>
      </c>
      <c r="E42" s="26"/>
      <c r="F42" s="2"/>
      <c r="G42" s="10" t="s">
        <v>11</v>
      </c>
      <c r="H42" s="11" t="s">
        <v>188</v>
      </c>
      <c r="I42" s="12">
        <v>1</v>
      </c>
      <c r="J42" s="19">
        <v>2024</v>
      </c>
      <c r="K42" s="20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 x14ac:dyDescent="0.2">
      <c r="A43" s="41"/>
      <c r="B43" s="42"/>
      <c r="C43" s="43">
        <f>SUM(C25:C42)</f>
        <v>97</v>
      </c>
      <c r="D43" s="44">
        <f>SUM(D25:D42)</f>
        <v>36445</v>
      </c>
      <c r="E43" s="45"/>
      <c r="F43" s="2"/>
      <c r="G43" s="10" t="s">
        <v>12</v>
      </c>
      <c r="H43" s="11" t="s">
        <v>179</v>
      </c>
      <c r="I43" s="12">
        <v>14</v>
      </c>
      <c r="J43" s="19">
        <v>2024</v>
      </c>
      <c r="K43" s="20" t="s">
        <v>171</v>
      </c>
      <c r="IL43"/>
      <c r="IM43"/>
      <c r="IN43"/>
      <c r="IO43"/>
      <c r="IP43"/>
      <c r="IQ43"/>
      <c r="IR43"/>
      <c r="IS43"/>
      <c r="IT43"/>
      <c r="IU43"/>
      <c r="IV43"/>
    </row>
    <row r="44" spans="1:256" ht="15" customHeight="1" x14ac:dyDescent="0.2">
      <c r="A44" s="56"/>
      <c r="B44" s="56"/>
      <c r="C44" s="56"/>
      <c r="D44" s="56"/>
      <c r="E44" s="56"/>
      <c r="F44" s="2"/>
      <c r="G44" s="10" t="s">
        <v>11</v>
      </c>
      <c r="H44" s="11" t="s">
        <v>84</v>
      </c>
      <c r="I44" s="12">
        <v>1</v>
      </c>
      <c r="J44" s="19">
        <v>2024</v>
      </c>
      <c r="K44" s="20"/>
      <c r="IL44"/>
      <c r="IM44"/>
      <c r="IN44"/>
      <c r="IO44"/>
      <c r="IP44"/>
      <c r="IQ44"/>
      <c r="IR44"/>
      <c r="IS44"/>
      <c r="IT44"/>
      <c r="IU44"/>
      <c r="IV44"/>
    </row>
    <row r="45" spans="1:256" ht="15" customHeight="1" x14ac:dyDescent="0.2">
      <c r="A45" s="61" t="s">
        <v>61</v>
      </c>
      <c r="B45" s="62"/>
      <c r="C45" s="62"/>
      <c r="D45" s="62"/>
      <c r="E45" s="63"/>
      <c r="F45" s="2"/>
      <c r="G45" s="41"/>
      <c r="H45" s="42"/>
      <c r="I45" s="43">
        <f>SUM(I27:I44)</f>
        <v>100</v>
      </c>
      <c r="J45" s="43">
        <f>SUM(J27:J44)</f>
        <v>36448</v>
      </c>
      <c r="K45" s="45"/>
      <c r="IL45"/>
      <c r="IM45"/>
      <c r="IN45"/>
      <c r="IO45"/>
      <c r="IP45"/>
      <c r="IQ45"/>
      <c r="IR45"/>
      <c r="IS45"/>
      <c r="IT45"/>
      <c r="IU45"/>
      <c r="IV45"/>
    </row>
    <row r="46" spans="1:256" ht="15" customHeight="1" x14ac:dyDescent="0.2">
      <c r="A46" s="3" t="s">
        <v>1</v>
      </c>
      <c r="B46" s="4" t="s">
        <v>2</v>
      </c>
      <c r="C46" s="5" t="s">
        <v>3</v>
      </c>
      <c r="D46" s="5" t="s">
        <v>4</v>
      </c>
      <c r="E46" s="6" t="s">
        <v>5</v>
      </c>
      <c r="F46" s="2"/>
      <c r="G46" s="56"/>
      <c r="H46" s="56"/>
      <c r="I46" s="56"/>
      <c r="J46" s="56"/>
      <c r="K46" s="56"/>
      <c r="IL46"/>
      <c r="IM46"/>
      <c r="IN46"/>
      <c r="IO46"/>
      <c r="IP46"/>
      <c r="IQ46"/>
      <c r="IR46"/>
      <c r="IS46"/>
      <c r="IT46"/>
      <c r="IU46"/>
      <c r="IV46"/>
    </row>
    <row r="47" spans="1:256" ht="15" customHeight="1" x14ac:dyDescent="0.2">
      <c r="A47" s="10" t="s">
        <v>11</v>
      </c>
      <c r="B47" s="11" t="s">
        <v>86</v>
      </c>
      <c r="C47" s="12">
        <v>4</v>
      </c>
      <c r="D47" s="19">
        <v>2026</v>
      </c>
      <c r="E47" s="20"/>
      <c r="F47" s="2"/>
      <c r="G47" s="61" t="s">
        <v>62</v>
      </c>
      <c r="H47" s="64"/>
      <c r="I47" s="64"/>
      <c r="J47" s="64"/>
      <c r="K47" s="65"/>
      <c r="IL47"/>
      <c r="IM47"/>
      <c r="IN47"/>
      <c r="IO47"/>
      <c r="IP47"/>
      <c r="IQ47"/>
      <c r="IR47"/>
      <c r="IS47"/>
      <c r="IT47"/>
      <c r="IU47"/>
      <c r="IV47"/>
    </row>
    <row r="48" spans="1:256" ht="15" customHeight="1" x14ac:dyDescent="0.2">
      <c r="A48" s="10" t="s">
        <v>18</v>
      </c>
      <c r="B48" s="11" t="s">
        <v>209</v>
      </c>
      <c r="C48" s="12">
        <v>10</v>
      </c>
      <c r="D48" s="19">
        <v>2024</v>
      </c>
      <c r="E48" s="20" t="s">
        <v>171</v>
      </c>
      <c r="F48" s="2"/>
      <c r="G48" s="3" t="s">
        <v>1</v>
      </c>
      <c r="H48" s="4" t="s">
        <v>2</v>
      </c>
      <c r="I48" s="5" t="s">
        <v>3</v>
      </c>
      <c r="J48" s="5" t="s">
        <v>4</v>
      </c>
      <c r="K48" s="6" t="s">
        <v>5</v>
      </c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 x14ac:dyDescent="0.2">
      <c r="A49" s="10" t="s">
        <v>12</v>
      </c>
      <c r="B49" s="11" t="s">
        <v>112</v>
      </c>
      <c r="C49" s="12">
        <v>1</v>
      </c>
      <c r="D49" s="19">
        <v>2026</v>
      </c>
      <c r="E49" s="20"/>
      <c r="F49" s="2"/>
      <c r="G49" s="10" t="s">
        <v>13</v>
      </c>
      <c r="H49" s="11" t="s">
        <v>29</v>
      </c>
      <c r="I49" s="12">
        <v>15</v>
      </c>
      <c r="J49" s="19" t="s">
        <v>82</v>
      </c>
      <c r="K49" s="13"/>
      <c r="IL49"/>
      <c r="IM49"/>
      <c r="IN49"/>
      <c r="IO49"/>
      <c r="IP49"/>
      <c r="IQ49"/>
      <c r="IR49"/>
      <c r="IS49"/>
      <c r="IT49"/>
      <c r="IU49"/>
      <c r="IV49"/>
    </row>
    <row r="50" spans="1:256" ht="15" customHeight="1" x14ac:dyDescent="0.2">
      <c r="A50" s="10" t="s">
        <v>12</v>
      </c>
      <c r="B50" s="11" t="s">
        <v>47</v>
      </c>
      <c r="C50" s="12">
        <v>16</v>
      </c>
      <c r="D50" s="19">
        <v>2025</v>
      </c>
      <c r="E50" s="20"/>
      <c r="F50" s="28"/>
      <c r="G50" s="10" t="s">
        <v>12</v>
      </c>
      <c r="H50" s="11" t="s">
        <v>85</v>
      </c>
      <c r="I50" s="12">
        <v>16</v>
      </c>
      <c r="J50" s="19">
        <v>2026</v>
      </c>
      <c r="K50" s="20"/>
      <c r="IL50"/>
      <c r="IM50"/>
      <c r="IN50"/>
      <c r="IO50"/>
      <c r="IP50"/>
      <c r="IQ50"/>
      <c r="IR50"/>
      <c r="IS50"/>
      <c r="IT50"/>
      <c r="IU50"/>
      <c r="IV50"/>
    </row>
    <row r="51" spans="1:256" ht="15" customHeight="1" x14ac:dyDescent="0.2">
      <c r="A51" s="10" t="s">
        <v>13</v>
      </c>
      <c r="B51" s="11" t="s">
        <v>57</v>
      </c>
      <c r="C51" s="12">
        <v>3</v>
      </c>
      <c r="D51" s="19">
        <v>2025</v>
      </c>
      <c r="E51" s="20"/>
      <c r="F51" s="2"/>
      <c r="G51" s="10" t="s">
        <v>13</v>
      </c>
      <c r="H51" s="11" t="s">
        <v>91</v>
      </c>
      <c r="I51" s="12">
        <v>8</v>
      </c>
      <c r="J51" s="19">
        <v>2026</v>
      </c>
      <c r="K51" s="20"/>
      <c r="IL51"/>
      <c r="IM51"/>
      <c r="IN51"/>
      <c r="IO51"/>
      <c r="IP51"/>
      <c r="IQ51"/>
      <c r="IR51"/>
      <c r="IS51"/>
      <c r="IT51"/>
      <c r="IU51"/>
      <c r="IV51"/>
    </row>
    <row r="52" spans="1:256" ht="15" customHeight="1" x14ac:dyDescent="0.2">
      <c r="A52" s="10" t="s">
        <v>14</v>
      </c>
      <c r="B52" s="11" t="s">
        <v>129</v>
      </c>
      <c r="C52" s="12">
        <v>8</v>
      </c>
      <c r="D52" s="19">
        <v>2026</v>
      </c>
      <c r="E52" s="20"/>
      <c r="F52" s="2"/>
      <c r="G52" s="10" t="s">
        <v>12</v>
      </c>
      <c r="H52" s="11" t="s">
        <v>110</v>
      </c>
      <c r="I52" s="12">
        <v>1</v>
      </c>
      <c r="J52" s="19">
        <v>2026</v>
      </c>
      <c r="K52" s="20"/>
      <c r="IL52"/>
      <c r="IM52"/>
      <c r="IN52"/>
      <c r="IO52"/>
      <c r="IP52"/>
      <c r="IQ52"/>
      <c r="IR52"/>
      <c r="IS52"/>
      <c r="IT52"/>
      <c r="IU52"/>
      <c r="IV52"/>
    </row>
    <row r="53" spans="1:256" ht="15" customHeight="1" x14ac:dyDescent="0.2">
      <c r="A53" s="10" t="s">
        <v>11</v>
      </c>
      <c r="B53" s="11" t="s">
        <v>130</v>
      </c>
      <c r="C53" s="12">
        <v>1</v>
      </c>
      <c r="D53" s="19">
        <v>2026</v>
      </c>
      <c r="E53" s="20"/>
      <c r="F53" s="2"/>
      <c r="G53" s="10" t="s">
        <v>14</v>
      </c>
      <c r="H53" s="11" t="s">
        <v>111</v>
      </c>
      <c r="I53" s="12">
        <v>1</v>
      </c>
      <c r="J53" s="19">
        <v>2026</v>
      </c>
      <c r="K53" s="20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 x14ac:dyDescent="0.2">
      <c r="A54" s="10" t="s">
        <v>13</v>
      </c>
      <c r="B54" s="11" t="s">
        <v>34</v>
      </c>
      <c r="C54" s="12">
        <v>8</v>
      </c>
      <c r="D54" s="19">
        <v>2024</v>
      </c>
      <c r="E54" s="20"/>
      <c r="F54" s="2"/>
      <c r="G54" s="10" t="s">
        <v>18</v>
      </c>
      <c r="H54" s="11" t="s">
        <v>124</v>
      </c>
      <c r="I54" s="12">
        <v>2</v>
      </c>
      <c r="J54" s="54">
        <v>2026</v>
      </c>
      <c r="K54" s="20"/>
      <c r="IL54"/>
      <c r="IM54"/>
      <c r="IN54"/>
      <c r="IO54"/>
      <c r="IP54"/>
      <c r="IQ54"/>
      <c r="IR54"/>
      <c r="IS54"/>
      <c r="IT54"/>
      <c r="IU54"/>
      <c r="IV54"/>
    </row>
    <row r="55" spans="1:256" ht="15" customHeight="1" x14ac:dyDescent="0.2">
      <c r="A55" s="10" t="s">
        <v>13</v>
      </c>
      <c r="B55" s="11" t="s">
        <v>54</v>
      </c>
      <c r="C55" s="12">
        <v>5</v>
      </c>
      <c r="D55" s="19">
        <v>2025</v>
      </c>
      <c r="E55" s="20"/>
      <c r="F55" s="2"/>
      <c r="G55" s="10" t="s">
        <v>15</v>
      </c>
      <c r="H55" s="11" t="s">
        <v>131</v>
      </c>
      <c r="I55" s="12">
        <v>1</v>
      </c>
      <c r="J55" s="19">
        <v>2026</v>
      </c>
      <c r="K55" s="20"/>
      <c r="IL55"/>
      <c r="IM55"/>
      <c r="IN55"/>
      <c r="IO55"/>
      <c r="IP55"/>
      <c r="IQ55"/>
      <c r="IR55"/>
      <c r="IS55"/>
      <c r="IT55"/>
      <c r="IU55"/>
      <c r="IV55"/>
    </row>
    <row r="56" spans="1:256" ht="15" customHeight="1" x14ac:dyDescent="0.2">
      <c r="A56" s="10" t="s">
        <v>18</v>
      </c>
      <c r="B56" s="11" t="s">
        <v>207</v>
      </c>
      <c r="C56" s="12">
        <v>1</v>
      </c>
      <c r="D56" s="19">
        <v>2024</v>
      </c>
      <c r="E56" s="20"/>
      <c r="F56" s="2"/>
      <c r="G56" s="10" t="s">
        <v>12</v>
      </c>
      <c r="H56" s="11" t="s">
        <v>134</v>
      </c>
      <c r="I56" s="12">
        <v>5</v>
      </c>
      <c r="J56" s="19">
        <v>2026</v>
      </c>
      <c r="K56" s="20"/>
      <c r="IL56"/>
      <c r="IM56"/>
      <c r="IN56"/>
      <c r="IO56"/>
      <c r="IP56"/>
      <c r="IQ56"/>
      <c r="IR56"/>
      <c r="IS56"/>
      <c r="IT56"/>
      <c r="IU56"/>
      <c r="IV56"/>
    </row>
    <row r="57" spans="1:256" ht="15" customHeight="1" x14ac:dyDescent="0.2">
      <c r="A57" s="10" t="s">
        <v>12</v>
      </c>
      <c r="B57" s="11" t="s">
        <v>49</v>
      </c>
      <c r="C57" s="12">
        <v>9</v>
      </c>
      <c r="D57" s="19">
        <v>2025</v>
      </c>
      <c r="E57" s="26"/>
      <c r="F57" s="2"/>
      <c r="G57" s="10" t="s">
        <v>18</v>
      </c>
      <c r="H57" s="11" t="s">
        <v>108</v>
      </c>
      <c r="I57" s="12">
        <v>1</v>
      </c>
      <c r="J57" s="19">
        <v>2024</v>
      </c>
      <c r="K57" s="20"/>
      <c r="IL57"/>
      <c r="IM57"/>
      <c r="IN57"/>
      <c r="IO57"/>
      <c r="IP57"/>
      <c r="IQ57"/>
      <c r="IR57"/>
      <c r="IS57"/>
      <c r="IT57"/>
      <c r="IU57"/>
      <c r="IV57"/>
    </row>
    <row r="58" spans="1:256" ht="15" customHeight="1" x14ac:dyDescent="0.2">
      <c r="A58" s="10" t="s">
        <v>14</v>
      </c>
      <c r="B58" s="11" t="s">
        <v>142</v>
      </c>
      <c r="C58" s="12">
        <v>1</v>
      </c>
      <c r="D58" s="19">
        <v>2026</v>
      </c>
      <c r="E58" s="20"/>
      <c r="F58" s="2"/>
      <c r="G58" s="10" t="s">
        <v>13</v>
      </c>
      <c r="H58" s="11" t="s">
        <v>35</v>
      </c>
      <c r="I58" s="12">
        <v>3</v>
      </c>
      <c r="J58" s="19">
        <v>2024</v>
      </c>
      <c r="K58" s="20"/>
      <c r="IL58"/>
      <c r="IM58"/>
      <c r="IN58"/>
      <c r="IO58"/>
      <c r="IP58"/>
      <c r="IQ58"/>
      <c r="IR58"/>
      <c r="IS58"/>
      <c r="IT58"/>
      <c r="IU58"/>
      <c r="IV58"/>
    </row>
    <row r="59" spans="1:256" ht="15" customHeight="1" x14ac:dyDescent="0.2">
      <c r="A59" s="10" t="s">
        <v>12</v>
      </c>
      <c r="B59" s="11" t="s">
        <v>145</v>
      </c>
      <c r="C59" s="12">
        <v>2</v>
      </c>
      <c r="D59" s="19">
        <v>2026</v>
      </c>
      <c r="E59" s="20"/>
      <c r="F59" s="2"/>
      <c r="G59" s="10" t="s">
        <v>11</v>
      </c>
      <c r="H59" s="11" t="s">
        <v>45</v>
      </c>
      <c r="I59" s="12">
        <v>12</v>
      </c>
      <c r="J59" s="19">
        <v>2025</v>
      </c>
      <c r="K59" s="20"/>
      <c r="IL59"/>
      <c r="IM59"/>
      <c r="IN59"/>
      <c r="IO59"/>
      <c r="IP59"/>
      <c r="IQ59"/>
      <c r="IR59"/>
      <c r="IS59"/>
      <c r="IT59"/>
      <c r="IU59"/>
      <c r="IV59"/>
    </row>
    <row r="60" spans="1:256" ht="15" customHeight="1" x14ac:dyDescent="0.2">
      <c r="A60" s="10" t="s">
        <v>13</v>
      </c>
      <c r="B60" s="11" t="s">
        <v>170</v>
      </c>
      <c r="C60" s="12">
        <v>12</v>
      </c>
      <c r="D60" s="19">
        <v>2024</v>
      </c>
      <c r="E60" s="26" t="s">
        <v>171</v>
      </c>
      <c r="F60" s="2"/>
      <c r="G60" s="10" t="s">
        <v>13</v>
      </c>
      <c r="H60" s="11" t="s">
        <v>41</v>
      </c>
      <c r="I60" s="12">
        <v>10</v>
      </c>
      <c r="J60" s="19">
        <v>2024</v>
      </c>
      <c r="K60" s="20"/>
      <c r="IL60"/>
      <c r="IM60"/>
      <c r="IN60"/>
      <c r="IO60"/>
      <c r="IP60"/>
      <c r="IQ60"/>
      <c r="IR60"/>
      <c r="IS60"/>
      <c r="IT60"/>
      <c r="IU60"/>
      <c r="IV60"/>
    </row>
    <row r="61" spans="1:256" ht="15" customHeight="1" x14ac:dyDescent="0.2">
      <c r="A61" s="10" t="s">
        <v>12</v>
      </c>
      <c r="B61" s="11" t="s">
        <v>160</v>
      </c>
      <c r="C61" s="12">
        <v>5</v>
      </c>
      <c r="D61" s="19">
        <v>2025</v>
      </c>
      <c r="E61" s="20"/>
      <c r="F61" s="2"/>
      <c r="G61" s="10" t="s">
        <v>11</v>
      </c>
      <c r="H61" s="11" t="s">
        <v>185</v>
      </c>
      <c r="I61" s="12">
        <v>1</v>
      </c>
      <c r="J61" s="19">
        <v>2024</v>
      </c>
      <c r="K61" s="20"/>
      <c r="IL61"/>
      <c r="IM61"/>
      <c r="IN61"/>
      <c r="IO61"/>
      <c r="IP61"/>
      <c r="IQ61"/>
      <c r="IR61"/>
      <c r="IS61"/>
      <c r="IT61"/>
      <c r="IU61"/>
      <c r="IV61"/>
    </row>
    <row r="62" spans="1:256" ht="15" customHeight="1" x14ac:dyDescent="0.2">
      <c r="A62" s="10" t="s">
        <v>13</v>
      </c>
      <c r="B62" s="11" t="s">
        <v>55</v>
      </c>
      <c r="C62" s="12">
        <v>9</v>
      </c>
      <c r="D62" s="19">
        <v>2025</v>
      </c>
      <c r="E62" s="20"/>
      <c r="F62" s="2"/>
      <c r="G62" s="10" t="s">
        <v>14</v>
      </c>
      <c r="H62" s="11" t="s">
        <v>186</v>
      </c>
      <c r="I62" s="12">
        <v>1</v>
      </c>
      <c r="J62" s="19">
        <v>2024</v>
      </c>
      <c r="K62" s="20"/>
      <c r="IL62"/>
      <c r="IM62"/>
      <c r="IN62"/>
      <c r="IO62"/>
      <c r="IP62"/>
      <c r="IQ62"/>
      <c r="IR62"/>
      <c r="IS62"/>
      <c r="IT62"/>
      <c r="IU62"/>
      <c r="IV62"/>
    </row>
    <row r="63" spans="1:256" ht="15" customHeight="1" x14ac:dyDescent="0.2">
      <c r="A63" s="10" t="s">
        <v>15</v>
      </c>
      <c r="B63" s="11" t="s">
        <v>173</v>
      </c>
      <c r="C63" s="12">
        <v>1</v>
      </c>
      <c r="D63" s="19">
        <v>2024</v>
      </c>
      <c r="E63" s="20"/>
      <c r="F63" s="2"/>
      <c r="G63" s="10" t="s">
        <v>13</v>
      </c>
      <c r="H63" s="11" t="s">
        <v>149</v>
      </c>
      <c r="I63" s="12">
        <v>6</v>
      </c>
      <c r="J63" s="19">
        <v>2026</v>
      </c>
      <c r="K63" s="20"/>
      <c r="IL63"/>
      <c r="IM63"/>
      <c r="IN63"/>
      <c r="IO63"/>
      <c r="IP63"/>
      <c r="IQ63"/>
      <c r="IR63"/>
      <c r="IS63"/>
      <c r="IT63"/>
      <c r="IU63"/>
      <c r="IV63"/>
    </row>
    <row r="64" spans="1:256" ht="15" customHeight="1" x14ac:dyDescent="0.2">
      <c r="A64" s="10" t="s">
        <v>13</v>
      </c>
      <c r="B64" s="11" t="s">
        <v>154</v>
      </c>
      <c r="C64" s="12">
        <v>2</v>
      </c>
      <c r="D64" s="19">
        <v>2026</v>
      </c>
      <c r="E64" s="20"/>
      <c r="F64" s="2"/>
      <c r="G64" s="10" t="s">
        <v>13</v>
      </c>
      <c r="H64" s="11" t="s">
        <v>150</v>
      </c>
      <c r="I64" s="12">
        <v>1</v>
      </c>
      <c r="J64" s="19">
        <v>2026</v>
      </c>
      <c r="K64" s="20"/>
      <c r="IL64"/>
      <c r="IM64"/>
      <c r="IN64"/>
      <c r="IO64"/>
      <c r="IP64"/>
      <c r="IQ64"/>
      <c r="IR64"/>
      <c r="IS64"/>
      <c r="IT64"/>
      <c r="IU64"/>
      <c r="IV64"/>
    </row>
    <row r="65" spans="1:256" ht="15" customHeight="1" x14ac:dyDescent="0.2">
      <c r="A65" s="41"/>
      <c r="B65" s="42"/>
      <c r="C65" s="43">
        <f>SUM(C47:C64)</f>
        <v>98</v>
      </c>
      <c r="D65" s="44">
        <f>SUM(D47:D64)</f>
        <v>36452</v>
      </c>
      <c r="E65" s="45"/>
      <c r="F65" s="2"/>
      <c r="G65" s="10" t="s">
        <v>12</v>
      </c>
      <c r="H65" s="11" t="s">
        <v>51</v>
      </c>
      <c r="I65" s="12">
        <v>1</v>
      </c>
      <c r="J65" s="19">
        <v>2025</v>
      </c>
      <c r="K65" s="20"/>
      <c r="IL65"/>
      <c r="IM65"/>
      <c r="IN65"/>
      <c r="IO65"/>
      <c r="IP65"/>
      <c r="IQ65"/>
      <c r="IR65"/>
      <c r="IS65"/>
      <c r="IT65"/>
      <c r="IU65"/>
      <c r="IV65"/>
    </row>
    <row r="66" spans="1:256" ht="15" customHeight="1" x14ac:dyDescent="0.2">
      <c r="A66" s="56"/>
      <c r="B66" s="56"/>
      <c r="C66" s="56"/>
      <c r="D66" s="56"/>
      <c r="E66" s="56"/>
      <c r="F66" s="2"/>
      <c r="G66" s="10" t="s">
        <v>12</v>
      </c>
      <c r="H66" s="11" t="s">
        <v>161</v>
      </c>
      <c r="I66" s="12">
        <v>5</v>
      </c>
      <c r="J66" s="19">
        <v>2024</v>
      </c>
      <c r="K66" s="20"/>
      <c r="IL66"/>
      <c r="IM66"/>
      <c r="IN66"/>
      <c r="IO66"/>
      <c r="IP66"/>
      <c r="IQ66"/>
      <c r="IR66"/>
      <c r="IS66"/>
      <c r="IT66"/>
      <c r="IU66"/>
      <c r="IV66"/>
    </row>
    <row r="67" spans="1:256" ht="15" customHeight="1" x14ac:dyDescent="0.2">
      <c r="A67" s="61" t="s">
        <v>63</v>
      </c>
      <c r="B67" s="62"/>
      <c r="C67" s="62"/>
      <c r="D67" s="62"/>
      <c r="E67" s="63"/>
      <c r="F67" s="2"/>
      <c r="G67" s="41"/>
      <c r="H67" s="42"/>
      <c r="I67" s="43">
        <f>SUM(I49:I66)</f>
        <v>90</v>
      </c>
      <c r="J67" s="43">
        <f>SUM(J49:J66)</f>
        <v>34428</v>
      </c>
      <c r="K67" s="45"/>
      <c r="IL67"/>
      <c r="IM67"/>
      <c r="IN67"/>
      <c r="IO67"/>
      <c r="IP67"/>
      <c r="IQ67"/>
      <c r="IR67"/>
      <c r="IS67"/>
      <c r="IT67"/>
      <c r="IU67"/>
      <c r="IV67"/>
    </row>
    <row r="68" spans="1:256" ht="15" customHeight="1" x14ac:dyDescent="0.2">
      <c r="A68" s="3" t="s">
        <v>1</v>
      </c>
      <c r="B68" s="4" t="s">
        <v>2</v>
      </c>
      <c r="C68" s="5" t="s">
        <v>3</v>
      </c>
      <c r="D68" s="5" t="s">
        <v>4</v>
      </c>
      <c r="E68" s="6" t="s">
        <v>5</v>
      </c>
      <c r="F68" s="2"/>
      <c r="G68" s="56"/>
      <c r="H68" s="56"/>
      <c r="I68" s="56"/>
      <c r="J68" s="56"/>
      <c r="K68" s="56"/>
      <c r="IL68"/>
      <c r="IM68"/>
      <c r="IN68"/>
      <c r="IO68"/>
      <c r="IP68"/>
      <c r="IQ68"/>
      <c r="IR68"/>
      <c r="IS68"/>
      <c r="IT68"/>
      <c r="IU68"/>
      <c r="IV68"/>
    </row>
    <row r="69" spans="1:256" ht="15" customHeight="1" x14ac:dyDescent="0.2">
      <c r="A69" s="10" t="s">
        <v>11</v>
      </c>
      <c r="B69" s="11" t="s">
        <v>87</v>
      </c>
      <c r="C69" s="12">
        <v>8</v>
      </c>
      <c r="D69" s="19">
        <v>2026</v>
      </c>
      <c r="E69" s="13"/>
      <c r="F69" s="2"/>
      <c r="G69" s="61" t="s">
        <v>64</v>
      </c>
      <c r="H69" s="64"/>
      <c r="I69" s="64"/>
      <c r="J69" s="64"/>
      <c r="K69" s="65"/>
      <c r="IL69"/>
      <c r="IM69"/>
      <c r="IN69"/>
      <c r="IO69"/>
      <c r="IP69"/>
      <c r="IQ69"/>
      <c r="IR69"/>
      <c r="IS69"/>
      <c r="IT69"/>
      <c r="IU69"/>
      <c r="IV69"/>
    </row>
    <row r="70" spans="1:256" ht="15" customHeight="1" x14ac:dyDescent="0.2">
      <c r="A70" s="10" t="s">
        <v>12</v>
      </c>
      <c r="B70" s="11" t="s">
        <v>67</v>
      </c>
      <c r="C70" s="12">
        <v>20</v>
      </c>
      <c r="D70" s="19">
        <v>2025</v>
      </c>
      <c r="E70" s="20"/>
      <c r="F70" s="2"/>
      <c r="G70" s="3" t="s">
        <v>1</v>
      </c>
      <c r="H70" s="4" t="s">
        <v>2</v>
      </c>
      <c r="I70" s="5" t="s">
        <v>3</v>
      </c>
      <c r="J70" s="5" t="s">
        <v>4</v>
      </c>
      <c r="K70" s="6" t="s">
        <v>5</v>
      </c>
      <c r="IL70"/>
      <c r="IM70"/>
      <c r="IN70"/>
      <c r="IO70"/>
      <c r="IP70"/>
      <c r="IQ70"/>
      <c r="IR70"/>
      <c r="IS70"/>
      <c r="IT70"/>
      <c r="IU70"/>
      <c r="IV70"/>
    </row>
    <row r="71" spans="1:256" ht="15" customHeight="1" x14ac:dyDescent="0.2">
      <c r="A71" s="10" t="s">
        <v>13</v>
      </c>
      <c r="B71" s="11" t="s">
        <v>93</v>
      </c>
      <c r="C71" s="12">
        <v>13</v>
      </c>
      <c r="D71" s="19">
        <v>2026</v>
      </c>
      <c r="E71" s="20"/>
      <c r="F71" s="2"/>
      <c r="G71" s="10" t="s">
        <v>12</v>
      </c>
      <c r="H71" s="11" t="s">
        <v>193</v>
      </c>
      <c r="I71" s="12">
        <v>1</v>
      </c>
      <c r="J71" s="19">
        <v>2024</v>
      </c>
      <c r="K71" s="13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2">
      <c r="A72" s="10" t="s">
        <v>13</v>
      </c>
      <c r="B72" s="11" t="s">
        <v>70</v>
      </c>
      <c r="C72" s="12">
        <v>3</v>
      </c>
      <c r="D72" s="19">
        <v>2025</v>
      </c>
      <c r="E72" s="20"/>
      <c r="F72" s="2"/>
      <c r="G72" s="10" t="s">
        <v>13</v>
      </c>
      <c r="H72" s="11" t="s">
        <v>92</v>
      </c>
      <c r="I72" s="12">
        <v>7</v>
      </c>
      <c r="J72" s="19">
        <v>2026</v>
      </c>
      <c r="K72" s="20"/>
      <c r="IL72"/>
      <c r="IM72"/>
      <c r="IN72"/>
      <c r="IO72"/>
      <c r="IP72"/>
      <c r="IQ72"/>
      <c r="IR72"/>
      <c r="IS72"/>
      <c r="IT72"/>
      <c r="IU72"/>
      <c r="IV72"/>
    </row>
    <row r="73" spans="1:256" ht="15" customHeight="1" x14ac:dyDescent="0.2">
      <c r="A73" s="10" t="s">
        <v>12</v>
      </c>
      <c r="B73" s="11" t="s">
        <v>71</v>
      </c>
      <c r="C73" s="12">
        <v>4</v>
      </c>
      <c r="D73" s="19">
        <v>2025</v>
      </c>
      <c r="E73" s="20"/>
      <c r="F73" s="2"/>
      <c r="G73" s="10" t="s">
        <v>12</v>
      </c>
      <c r="H73" s="11" t="s">
        <v>162</v>
      </c>
      <c r="I73" s="12">
        <v>4</v>
      </c>
      <c r="J73" s="19">
        <v>2026</v>
      </c>
      <c r="K73" s="20"/>
      <c r="IL73"/>
      <c r="IM73"/>
      <c r="IN73"/>
      <c r="IO73"/>
      <c r="IP73"/>
      <c r="IQ73"/>
      <c r="IR73"/>
      <c r="IS73"/>
      <c r="IT73"/>
      <c r="IU73"/>
      <c r="IV73"/>
    </row>
    <row r="74" spans="1:256" ht="15" customHeight="1" x14ac:dyDescent="0.2">
      <c r="A74" s="10" t="s">
        <v>13</v>
      </c>
      <c r="B74" s="11" t="s">
        <v>72</v>
      </c>
      <c r="C74" s="12">
        <v>2</v>
      </c>
      <c r="D74" s="19">
        <v>2025</v>
      </c>
      <c r="E74" s="20"/>
      <c r="F74" s="28"/>
      <c r="G74" s="10" t="s">
        <v>18</v>
      </c>
      <c r="H74" s="11" t="s">
        <v>169</v>
      </c>
      <c r="I74" s="12">
        <v>1</v>
      </c>
      <c r="J74" s="19">
        <v>2024</v>
      </c>
      <c r="K74" s="20"/>
      <c r="IL74"/>
      <c r="IM74"/>
      <c r="IN74"/>
      <c r="IO74"/>
      <c r="IP74"/>
      <c r="IQ74"/>
      <c r="IR74"/>
      <c r="IS74"/>
      <c r="IT74"/>
      <c r="IU74"/>
      <c r="IV74"/>
    </row>
    <row r="75" spans="1:256" ht="15" customHeight="1" x14ac:dyDescent="0.2">
      <c r="A75" s="10" t="s">
        <v>13</v>
      </c>
      <c r="B75" s="11" t="s">
        <v>73</v>
      </c>
      <c r="C75" s="12">
        <v>7</v>
      </c>
      <c r="D75" s="19">
        <v>2025</v>
      </c>
      <c r="E75" s="20"/>
      <c r="F75" s="2"/>
      <c r="G75" s="10" t="s">
        <v>18</v>
      </c>
      <c r="H75" s="11" t="s">
        <v>105</v>
      </c>
      <c r="I75" s="12">
        <v>2</v>
      </c>
      <c r="J75" s="19">
        <v>2026</v>
      </c>
      <c r="K75" s="20"/>
      <c r="IL75"/>
      <c r="IM75"/>
      <c r="IN75"/>
      <c r="IO75"/>
      <c r="IP75"/>
      <c r="IQ75"/>
      <c r="IR75"/>
      <c r="IS75"/>
      <c r="IT75"/>
      <c r="IU75"/>
      <c r="IV75"/>
    </row>
    <row r="76" spans="1:256" ht="15" customHeight="1" x14ac:dyDescent="0.2">
      <c r="A76" s="10" t="s">
        <v>13</v>
      </c>
      <c r="B76" s="11" t="s">
        <v>94</v>
      </c>
      <c r="C76" s="12">
        <v>11</v>
      </c>
      <c r="D76" s="19">
        <v>2026</v>
      </c>
      <c r="E76" s="20"/>
      <c r="F76" s="2"/>
      <c r="G76" s="10" t="s">
        <v>11</v>
      </c>
      <c r="H76" s="11" t="s">
        <v>181</v>
      </c>
      <c r="I76" s="12">
        <v>1</v>
      </c>
      <c r="J76" s="19">
        <v>2024</v>
      </c>
      <c r="K76" s="20"/>
      <c r="IL76"/>
      <c r="IM76"/>
      <c r="IN76"/>
      <c r="IO76"/>
      <c r="IP76"/>
      <c r="IQ76"/>
      <c r="IR76"/>
      <c r="IS76"/>
      <c r="IT76"/>
      <c r="IU76"/>
      <c r="IV76"/>
    </row>
    <row r="77" spans="1:256" ht="15" customHeight="1" x14ac:dyDescent="0.2">
      <c r="A77" s="10" t="s">
        <v>15</v>
      </c>
      <c r="B77" s="11" t="s">
        <v>99</v>
      </c>
      <c r="C77" s="12">
        <v>2</v>
      </c>
      <c r="D77" s="19">
        <v>2026</v>
      </c>
      <c r="E77" s="20"/>
      <c r="F77" s="2"/>
      <c r="G77" s="10" t="s">
        <v>13</v>
      </c>
      <c r="H77" s="11" t="s">
        <v>122</v>
      </c>
      <c r="I77" s="12">
        <v>11</v>
      </c>
      <c r="J77" s="19">
        <v>2026</v>
      </c>
      <c r="K77" s="20"/>
      <c r="IL77"/>
      <c r="IM77"/>
      <c r="IN77"/>
      <c r="IO77"/>
      <c r="IP77"/>
      <c r="IQ77"/>
      <c r="IR77"/>
      <c r="IS77"/>
      <c r="IT77"/>
      <c r="IU77"/>
      <c r="IV77"/>
    </row>
    <row r="78" spans="1:256" ht="15" customHeight="1" x14ac:dyDescent="0.2">
      <c r="A78" s="10" t="s">
        <v>13</v>
      </c>
      <c r="B78" s="11" t="s">
        <v>113</v>
      </c>
      <c r="C78" s="12">
        <v>1</v>
      </c>
      <c r="D78" s="19">
        <v>2026</v>
      </c>
      <c r="E78" s="20"/>
      <c r="F78" s="2"/>
      <c r="G78" s="10" t="s">
        <v>12</v>
      </c>
      <c r="H78" s="11" t="s">
        <v>127</v>
      </c>
      <c r="I78" s="12">
        <v>10</v>
      </c>
      <c r="J78" s="19">
        <v>2026</v>
      </c>
      <c r="K78" s="20"/>
      <c r="IL78"/>
      <c r="IM78"/>
      <c r="IN78"/>
      <c r="IO78"/>
      <c r="IP78"/>
      <c r="IQ78"/>
      <c r="IR78"/>
      <c r="IS78"/>
      <c r="IT78"/>
      <c r="IU78"/>
      <c r="IV78"/>
    </row>
    <row r="79" spans="1:256" ht="15" customHeight="1" x14ac:dyDescent="0.2">
      <c r="A79" s="10" t="s">
        <v>15</v>
      </c>
      <c r="B79" s="11" t="s">
        <v>205</v>
      </c>
      <c r="C79" s="12">
        <v>1</v>
      </c>
      <c r="D79" s="19">
        <v>2024</v>
      </c>
      <c r="E79" s="20"/>
      <c r="F79" s="2"/>
      <c r="G79" s="10" t="s">
        <v>11</v>
      </c>
      <c r="H79" s="66" t="s">
        <v>218</v>
      </c>
      <c r="I79" s="12">
        <v>1</v>
      </c>
      <c r="J79" s="54">
        <v>2024</v>
      </c>
      <c r="K79" s="20"/>
      <c r="IL79"/>
      <c r="IM79"/>
      <c r="IN79"/>
      <c r="IO79"/>
      <c r="IP79"/>
      <c r="IQ79"/>
      <c r="IR79"/>
      <c r="IS79"/>
      <c r="IT79"/>
      <c r="IU79"/>
      <c r="IV79"/>
    </row>
    <row r="80" spans="1:256" ht="15" customHeight="1" x14ac:dyDescent="0.2">
      <c r="A80" s="10" t="s">
        <v>14</v>
      </c>
      <c r="B80" s="11" t="s">
        <v>211</v>
      </c>
      <c r="C80" s="12">
        <v>1</v>
      </c>
      <c r="D80" s="19">
        <v>2024</v>
      </c>
      <c r="E80" s="20"/>
      <c r="F80" s="2"/>
      <c r="G80" s="10" t="s">
        <v>12</v>
      </c>
      <c r="H80" s="11" t="s">
        <v>128</v>
      </c>
      <c r="I80" s="12">
        <v>1</v>
      </c>
      <c r="J80" s="19">
        <v>2026</v>
      </c>
      <c r="K80" s="20"/>
      <c r="IL80"/>
      <c r="IM80"/>
      <c r="IN80"/>
      <c r="IO80"/>
      <c r="IP80"/>
      <c r="IQ80"/>
      <c r="IR80"/>
      <c r="IS80"/>
      <c r="IT80"/>
      <c r="IU80"/>
      <c r="IV80"/>
    </row>
    <row r="81" spans="1:256" ht="15" customHeight="1" x14ac:dyDescent="0.2">
      <c r="A81" s="10" t="s">
        <v>13</v>
      </c>
      <c r="B81" s="11" t="s">
        <v>53</v>
      </c>
      <c r="C81" s="12">
        <v>11</v>
      </c>
      <c r="D81" s="19">
        <v>2025</v>
      </c>
      <c r="E81" s="20"/>
      <c r="F81" s="2"/>
      <c r="G81" s="10" t="s">
        <v>12</v>
      </c>
      <c r="H81" s="11" t="s">
        <v>167</v>
      </c>
      <c r="I81" s="12">
        <v>1</v>
      </c>
      <c r="J81" s="19">
        <v>2024</v>
      </c>
      <c r="K81" s="20"/>
      <c r="IL81"/>
      <c r="IM81"/>
      <c r="IN81"/>
      <c r="IO81"/>
      <c r="IP81"/>
      <c r="IQ81"/>
      <c r="IR81"/>
      <c r="IS81"/>
      <c r="IT81"/>
      <c r="IU81"/>
      <c r="IV81"/>
    </row>
    <row r="82" spans="1:256" ht="15" customHeight="1" x14ac:dyDescent="0.2">
      <c r="A82" s="10" t="s">
        <v>14</v>
      </c>
      <c r="B82" s="11" t="s">
        <v>114</v>
      </c>
      <c r="C82" s="12">
        <v>1</v>
      </c>
      <c r="D82" s="19">
        <v>2026</v>
      </c>
      <c r="E82" s="20"/>
      <c r="F82" s="2"/>
      <c r="G82" s="10" t="s">
        <v>14</v>
      </c>
      <c r="H82" s="11" t="s">
        <v>203</v>
      </c>
      <c r="I82" s="12">
        <v>1</v>
      </c>
      <c r="J82" s="19">
        <v>2024</v>
      </c>
      <c r="K82" s="20"/>
      <c r="IL82"/>
      <c r="IM82"/>
      <c r="IN82"/>
      <c r="IO82"/>
      <c r="IP82"/>
      <c r="IQ82"/>
      <c r="IR82"/>
      <c r="IS82"/>
      <c r="IT82"/>
      <c r="IU82"/>
      <c r="IV82"/>
    </row>
    <row r="83" spans="1:256" ht="15" customHeight="1" x14ac:dyDescent="0.2">
      <c r="A83" s="10" t="s">
        <v>12</v>
      </c>
      <c r="B83" s="11" t="s">
        <v>115</v>
      </c>
      <c r="C83" s="12">
        <v>4</v>
      </c>
      <c r="D83" s="19">
        <v>2026</v>
      </c>
      <c r="E83" s="20"/>
      <c r="F83" s="2"/>
      <c r="G83" s="10" t="s">
        <v>14</v>
      </c>
      <c r="H83" s="11" t="s">
        <v>135</v>
      </c>
      <c r="I83" s="12">
        <v>19</v>
      </c>
      <c r="J83" s="19">
        <v>2026</v>
      </c>
      <c r="K83" s="20"/>
      <c r="IL83"/>
      <c r="IM83"/>
      <c r="IN83"/>
      <c r="IO83"/>
      <c r="IP83"/>
      <c r="IQ83"/>
      <c r="IR83"/>
      <c r="IS83"/>
      <c r="IT83"/>
      <c r="IU83"/>
      <c r="IV83"/>
    </row>
    <row r="84" spans="1:256" ht="15" customHeight="1" x14ac:dyDescent="0.2">
      <c r="A84" s="10" t="s">
        <v>18</v>
      </c>
      <c r="B84" s="11" t="s">
        <v>206</v>
      </c>
      <c r="C84" s="12">
        <v>1</v>
      </c>
      <c r="D84" s="19">
        <v>2024</v>
      </c>
      <c r="E84" s="20"/>
      <c r="F84" s="2"/>
      <c r="G84" s="10" t="s">
        <v>18</v>
      </c>
      <c r="H84" s="11" t="s">
        <v>178</v>
      </c>
      <c r="I84" s="12">
        <v>1</v>
      </c>
      <c r="J84" s="19">
        <v>2024</v>
      </c>
      <c r="K84" s="20"/>
      <c r="IL84"/>
      <c r="IM84"/>
      <c r="IN84"/>
      <c r="IO84"/>
      <c r="IP84"/>
      <c r="IQ84"/>
      <c r="IR84"/>
      <c r="IS84"/>
      <c r="IT84"/>
      <c r="IU84"/>
      <c r="IV84"/>
    </row>
    <row r="85" spans="1:256" ht="15" customHeight="1" x14ac:dyDescent="0.2">
      <c r="A85" s="10" t="s">
        <v>13</v>
      </c>
      <c r="B85" s="11" t="s">
        <v>42</v>
      </c>
      <c r="C85" s="12">
        <v>7</v>
      </c>
      <c r="D85" s="19">
        <v>2024</v>
      </c>
      <c r="E85" s="26"/>
      <c r="F85" s="2"/>
      <c r="G85" s="10" t="s">
        <v>15</v>
      </c>
      <c r="H85" s="11" t="s">
        <v>140</v>
      </c>
      <c r="I85" s="12">
        <v>1</v>
      </c>
      <c r="J85" s="19">
        <v>2026</v>
      </c>
      <c r="K85" s="20"/>
      <c r="IL85"/>
      <c r="IM85"/>
      <c r="IN85"/>
      <c r="IO85"/>
      <c r="IP85"/>
      <c r="IQ85"/>
      <c r="IR85"/>
      <c r="IS85"/>
      <c r="IT85"/>
      <c r="IU85"/>
      <c r="IV85"/>
    </row>
    <row r="86" spans="1:256" ht="15" customHeight="1" x14ac:dyDescent="0.2">
      <c r="A86" s="10" t="s">
        <v>11</v>
      </c>
      <c r="B86" s="11" t="s">
        <v>137</v>
      </c>
      <c r="C86" s="12">
        <v>1</v>
      </c>
      <c r="D86" s="19">
        <v>2026</v>
      </c>
      <c r="E86" s="20"/>
      <c r="F86" s="2"/>
      <c r="G86" s="10" t="s">
        <v>13</v>
      </c>
      <c r="H86" s="11" t="s">
        <v>56</v>
      </c>
      <c r="I86" s="12">
        <v>9</v>
      </c>
      <c r="J86" s="19">
        <v>2025</v>
      </c>
      <c r="K86" s="20"/>
      <c r="IL86"/>
      <c r="IM86"/>
      <c r="IN86"/>
      <c r="IO86"/>
      <c r="IP86"/>
      <c r="IQ86"/>
      <c r="IR86"/>
      <c r="IS86"/>
      <c r="IT86"/>
      <c r="IU86"/>
      <c r="IV86"/>
    </row>
    <row r="87" spans="1:256" ht="15" customHeight="1" x14ac:dyDescent="0.2">
      <c r="A87" s="41"/>
      <c r="B87" s="42"/>
      <c r="C87" s="43">
        <f>SUM(C69:C86)</f>
        <v>98</v>
      </c>
      <c r="D87" s="44">
        <f>SUM(D69:D86)</f>
        <v>36454</v>
      </c>
      <c r="E87" s="45"/>
      <c r="F87" s="2"/>
      <c r="G87" s="10" t="s">
        <v>12</v>
      </c>
      <c r="H87" s="11" t="s">
        <v>77</v>
      </c>
      <c r="I87" s="12">
        <v>1</v>
      </c>
      <c r="J87" s="19">
        <v>2025</v>
      </c>
      <c r="K87" s="20"/>
      <c r="IL87"/>
      <c r="IM87"/>
      <c r="IN87"/>
      <c r="IO87"/>
      <c r="IP87"/>
      <c r="IQ87"/>
      <c r="IR87"/>
      <c r="IS87"/>
      <c r="IT87"/>
      <c r="IU87"/>
      <c r="IV87"/>
    </row>
    <row r="88" spans="1:256" ht="15" customHeight="1" x14ac:dyDescent="0.2">
      <c r="A88" s="56"/>
      <c r="B88" s="56"/>
      <c r="C88" s="56"/>
      <c r="D88" s="56"/>
      <c r="E88" s="56"/>
      <c r="F88" s="2"/>
      <c r="G88" s="10" t="s">
        <v>13</v>
      </c>
      <c r="H88" s="11" t="s">
        <v>80</v>
      </c>
      <c r="I88" s="12">
        <v>1</v>
      </c>
      <c r="J88" s="19">
        <v>2025</v>
      </c>
      <c r="K88" s="20"/>
      <c r="IL88"/>
      <c r="IM88"/>
      <c r="IN88"/>
      <c r="IO88"/>
      <c r="IP88"/>
      <c r="IQ88"/>
      <c r="IR88"/>
      <c r="IS88"/>
      <c r="IT88"/>
      <c r="IU88"/>
      <c r="IV88"/>
    </row>
    <row r="89" spans="1:256" ht="15" customHeight="1" x14ac:dyDescent="0.2">
      <c r="A89" s="61" t="s">
        <v>163</v>
      </c>
      <c r="B89" s="62"/>
      <c r="C89" s="62"/>
      <c r="D89" s="62"/>
      <c r="E89" s="63"/>
      <c r="F89" s="2"/>
      <c r="G89" s="41"/>
      <c r="H89" s="42"/>
      <c r="I89" s="43">
        <f>SUM(I71:I88)</f>
        <v>73</v>
      </c>
      <c r="J89" s="43">
        <f>SUM(J71:J88)</f>
        <v>36451</v>
      </c>
      <c r="K89" s="45"/>
      <c r="IL89"/>
      <c r="IM89"/>
      <c r="IN89"/>
      <c r="IO89"/>
      <c r="IP89"/>
      <c r="IQ89"/>
      <c r="IR89"/>
      <c r="IS89"/>
      <c r="IT89"/>
      <c r="IU89"/>
      <c r="IV89"/>
    </row>
    <row r="90" spans="1:256" ht="15" customHeight="1" x14ac:dyDescent="0.2">
      <c r="A90" s="3" t="s">
        <v>1</v>
      </c>
      <c r="B90" s="4" t="s">
        <v>2</v>
      </c>
      <c r="C90" s="5" t="s">
        <v>3</v>
      </c>
      <c r="D90" s="5" t="s">
        <v>4</v>
      </c>
      <c r="E90" s="6" t="s">
        <v>5</v>
      </c>
      <c r="F90" s="2"/>
      <c r="G90" s="56"/>
      <c r="H90" s="56"/>
      <c r="I90" s="56"/>
      <c r="J90" s="56"/>
      <c r="K90" s="56"/>
      <c r="IL90"/>
      <c r="IM90"/>
      <c r="IN90"/>
      <c r="IO90"/>
      <c r="IP90"/>
      <c r="IQ90"/>
      <c r="IR90"/>
      <c r="IS90"/>
      <c r="IT90"/>
      <c r="IU90"/>
      <c r="IV90"/>
    </row>
    <row r="91" spans="1:256" ht="15" customHeight="1" x14ac:dyDescent="0.2">
      <c r="A91" s="10" t="s">
        <v>12</v>
      </c>
      <c r="B91" s="11" t="s">
        <v>83</v>
      </c>
      <c r="C91" s="12">
        <v>16</v>
      </c>
      <c r="D91" s="19">
        <v>2026</v>
      </c>
      <c r="E91" s="57"/>
      <c r="F91" s="2"/>
      <c r="G91" s="61" t="s">
        <v>65</v>
      </c>
      <c r="H91" s="64"/>
      <c r="I91" s="64"/>
      <c r="J91" s="64"/>
      <c r="K91" s="65"/>
      <c r="IL91"/>
      <c r="IM91"/>
      <c r="IN91"/>
      <c r="IO91"/>
      <c r="IP91"/>
      <c r="IQ91"/>
      <c r="IR91"/>
      <c r="IS91"/>
      <c r="IT91"/>
      <c r="IU91"/>
      <c r="IV91"/>
    </row>
    <row r="92" spans="1:256" ht="15" customHeight="1" x14ac:dyDescent="0.2">
      <c r="A92" s="10" t="s">
        <v>18</v>
      </c>
      <c r="B92" s="11" t="s">
        <v>197</v>
      </c>
      <c r="C92" s="12">
        <v>1</v>
      </c>
      <c r="D92" s="19">
        <v>2024</v>
      </c>
      <c r="E92" s="58"/>
      <c r="F92" s="2"/>
      <c r="G92" s="3" t="s">
        <v>1</v>
      </c>
      <c r="H92" s="4" t="s">
        <v>2</v>
      </c>
      <c r="I92" s="5" t="s">
        <v>3</v>
      </c>
      <c r="J92" s="5" t="s">
        <v>4</v>
      </c>
      <c r="K92" s="6" t="s">
        <v>5</v>
      </c>
      <c r="IL92"/>
      <c r="IM92"/>
      <c r="IN92"/>
      <c r="IO92"/>
      <c r="IP92"/>
      <c r="IQ92"/>
      <c r="IR92"/>
      <c r="IS92"/>
      <c r="IT92"/>
      <c r="IU92"/>
      <c r="IV92"/>
    </row>
    <row r="93" spans="1:256" ht="15" customHeight="1" x14ac:dyDescent="0.2">
      <c r="A93" s="10" t="s">
        <v>13</v>
      </c>
      <c r="B93" s="11" t="s">
        <v>98</v>
      </c>
      <c r="C93" s="12">
        <v>2</v>
      </c>
      <c r="D93" s="19">
        <v>2026</v>
      </c>
      <c r="E93" s="58"/>
      <c r="F93" s="2"/>
      <c r="G93" s="10" t="s">
        <v>13</v>
      </c>
      <c r="H93" s="11" t="s">
        <v>88</v>
      </c>
      <c r="I93" s="12">
        <v>15</v>
      </c>
      <c r="J93" s="19">
        <v>2026</v>
      </c>
      <c r="K93" s="13"/>
      <c r="IL93"/>
      <c r="IM93"/>
      <c r="IN93"/>
      <c r="IO93"/>
      <c r="IP93"/>
      <c r="IQ93"/>
      <c r="IR93"/>
      <c r="IS93"/>
      <c r="IT93"/>
      <c r="IU93"/>
      <c r="IV93"/>
    </row>
    <row r="94" spans="1:256" ht="15" customHeight="1" x14ac:dyDescent="0.2">
      <c r="A94" s="10" t="s">
        <v>13</v>
      </c>
      <c r="B94" s="11" t="s">
        <v>69</v>
      </c>
      <c r="C94" s="12">
        <v>15</v>
      </c>
      <c r="D94" s="19">
        <v>2025</v>
      </c>
      <c r="E94" s="58"/>
      <c r="F94" s="2"/>
      <c r="G94" s="10" t="s">
        <v>18</v>
      </c>
      <c r="H94" s="11" t="s">
        <v>90</v>
      </c>
      <c r="I94" s="12">
        <v>2</v>
      </c>
      <c r="J94" s="19">
        <v>2026</v>
      </c>
      <c r="K94" s="20"/>
      <c r="IL94"/>
      <c r="IM94"/>
      <c r="IN94"/>
      <c r="IO94"/>
      <c r="IP94"/>
      <c r="IQ94"/>
      <c r="IR94"/>
      <c r="IS94"/>
      <c r="IT94"/>
      <c r="IU94"/>
      <c r="IV94"/>
    </row>
    <row r="95" spans="1:256" ht="15" customHeight="1" x14ac:dyDescent="0.2">
      <c r="A95" s="10" t="s">
        <v>13</v>
      </c>
      <c r="B95" s="11" t="s">
        <v>106</v>
      </c>
      <c r="C95" s="12">
        <v>2</v>
      </c>
      <c r="D95" s="19">
        <v>2026</v>
      </c>
      <c r="E95" s="58"/>
      <c r="F95" s="2"/>
      <c r="G95" s="10" t="s">
        <v>15</v>
      </c>
      <c r="H95" s="11" t="s">
        <v>102</v>
      </c>
      <c r="I95" s="12">
        <v>1</v>
      </c>
      <c r="J95" s="19">
        <v>2024</v>
      </c>
      <c r="K95" s="20"/>
      <c r="IL95"/>
      <c r="IM95"/>
      <c r="IN95"/>
      <c r="IO95"/>
      <c r="IP95"/>
      <c r="IQ95"/>
      <c r="IR95"/>
      <c r="IS95"/>
      <c r="IT95"/>
      <c r="IU95"/>
      <c r="IV95"/>
    </row>
    <row r="96" spans="1:256" ht="15" customHeight="1" x14ac:dyDescent="0.2">
      <c r="A96" s="10" t="s">
        <v>12</v>
      </c>
      <c r="B96" s="11" t="s">
        <v>175</v>
      </c>
      <c r="C96" s="12">
        <v>1</v>
      </c>
      <c r="D96" s="19">
        <v>2024</v>
      </c>
      <c r="E96" s="58"/>
      <c r="F96" s="2"/>
      <c r="G96" s="10" t="s">
        <v>13</v>
      </c>
      <c r="H96" s="11" t="s">
        <v>30</v>
      </c>
      <c r="I96" s="12">
        <v>15</v>
      </c>
      <c r="J96" s="19" t="s">
        <v>81</v>
      </c>
      <c r="K96" s="20"/>
      <c r="IL96"/>
      <c r="IM96"/>
      <c r="IN96"/>
      <c r="IO96"/>
      <c r="IP96"/>
      <c r="IQ96"/>
      <c r="IR96"/>
      <c r="IS96"/>
      <c r="IT96"/>
      <c r="IU96"/>
      <c r="IV96"/>
    </row>
    <row r="97" spans="1:256" ht="15" customHeight="1" x14ac:dyDescent="0.2">
      <c r="A97" s="10" t="s">
        <v>12</v>
      </c>
      <c r="B97" s="11" t="s">
        <v>172</v>
      </c>
      <c r="C97" s="12">
        <v>1</v>
      </c>
      <c r="D97" s="19">
        <v>2024</v>
      </c>
      <c r="E97" s="59"/>
      <c r="F97" s="2"/>
      <c r="G97" s="10" t="s">
        <v>11</v>
      </c>
      <c r="H97" s="11" t="s">
        <v>104</v>
      </c>
      <c r="I97" s="12">
        <v>5</v>
      </c>
      <c r="J97" s="19">
        <v>2026</v>
      </c>
      <c r="K97" s="20"/>
      <c r="IL97"/>
      <c r="IM97"/>
      <c r="IN97"/>
      <c r="IO97"/>
      <c r="IP97"/>
      <c r="IQ97"/>
      <c r="IR97"/>
      <c r="IS97"/>
      <c r="IT97"/>
      <c r="IU97"/>
      <c r="IV97"/>
    </row>
    <row r="98" spans="1:256" ht="15" customHeight="1" x14ac:dyDescent="0.2">
      <c r="A98" s="10" t="s">
        <v>11</v>
      </c>
      <c r="B98" s="11" t="s">
        <v>213</v>
      </c>
      <c r="C98" s="12">
        <v>1</v>
      </c>
      <c r="D98" s="19">
        <v>2024</v>
      </c>
      <c r="E98" s="59"/>
      <c r="F98" s="28"/>
      <c r="G98" s="10" t="s">
        <v>11</v>
      </c>
      <c r="H98" s="11" t="s">
        <v>107</v>
      </c>
      <c r="I98" s="12">
        <v>3</v>
      </c>
      <c r="J98" s="19">
        <v>2026</v>
      </c>
      <c r="K98" s="20"/>
      <c r="IL98"/>
      <c r="IM98"/>
      <c r="IN98"/>
      <c r="IO98"/>
      <c r="IP98"/>
      <c r="IQ98"/>
      <c r="IR98"/>
      <c r="IS98"/>
      <c r="IT98"/>
      <c r="IU98"/>
      <c r="IV98"/>
    </row>
    <row r="99" spans="1:256" ht="15" customHeight="1" x14ac:dyDescent="0.2">
      <c r="A99" s="10" t="s">
        <v>13</v>
      </c>
      <c r="B99" s="11" t="s">
        <v>143</v>
      </c>
      <c r="C99" s="12">
        <v>4</v>
      </c>
      <c r="D99" s="19">
        <v>2026</v>
      </c>
      <c r="E99" s="59"/>
      <c r="F99" s="2"/>
      <c r="G99" s="10" t="s">
        <v>14</v>
      </c>
      <c r="H99" s="11" t="s">
        <v>109</v>
      </c>
      <c r="I99" s="12">
        <v>1</v>
      </c>
      <c r="J99" s="19">
        <v>2026</v>
      </c>
      <c r="K99" s="20"/>
      <c r="IL99"/>
      <c r="IM99"/>
      <c r="IN99"/>
      <c r="IO99"/>
      <c r="IP99"/>
      <c r="IQ99"/>
      <c r="IR99"/>
      <c r="IS99"/>
      <c r="IT99"/>
      <c r="IU99"/>
      <c r="IV99"/>
    </row>
    <row r="100" spans="1:256" ht="15" customHeight="1" x14ac:dyDescent="0.2">
      <c r="A100" s="10" t="s">
        <v>12</v>
      </c>
      <c r="B100" s="11" t="s">
        <v>31</v>
      </c>
      <c r="C100" s="12">
        <v>20</v>
      </c>
      <c r="D100" s="19">
        <v>2024</v>
      </c>
      <c r="E100" s="59"/>
      <c r="F100" s="2"/>
      <c r="G100" s="10" t="s">
        <v>12</v>
      </c>
      <c r="H100" s="11" t="s">
        <v>121</v>
      </c>
      <c r="I100" s="12">
        <v>41</v>
      </c>
      <c r="J100" s="19">
        <v>2026</v>
      </c>
      <c r="K100" s="2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5" customHeight="1" x14ac:dyDescent="0.2">
      <c r="A101" s="10" t="s">
        <v>15</v>
      </c>
      <c r="B101" s="11" t="s">
        <v>33</v>
      </c>
      <c r="C101" s="12">
        <v>2</v>
      </c>
      <c r="D101" s="19">
        <v>2024</v>
      </c>
      <c r="E101" s="59"/>
      <c r="F101" s="2"/>
      <c r="G101" s="10" t="s">
        <v>11</v>
      </c>
      <c r="H101" s="11" t="s">
        <v>132</v>
      </c>
      <c r="I101" s="12">
        <v>2</v>
      </c>
      <c r="J101" s="19">
        <v>2026</v>
      </c>
      <c r="K101" s="20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5" customHeight="1" x14ac:dyDescent="0.2">
      <c r="A102" s="10" t="s">
        <v>13</v>
      </c>
      <c r="B102" s="11" t="s">
        <v>147</v>
      </c>
      <c r="C102" s="12">
        <v>1</v>
      </c>
      <c r="D102" s="19">
        <v>2026</v>
      </c>
      <c r="E102" s="59"/>
      <c r="F102" s="2"/>
      <c r="G102" s="10" t="s">
        <v>14</v>
      </c>
      <c r="H102" s="11" t="s">
        <v>139</v>
      </c>
      <c r="I102" s="12">
        <v>1</v>
      </c>
      <c r="J102" s="19">
        <v>2026</v>
      </c>
      <c r="K102" s="20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5" customHeight="1" x14ac:dyDescent="0.2">
      <c r="A103" s="10" t="s">
        <v>11</v>
      </c>
      <c r="B103" s="11" t="s">
        <v>151</v>
      </c>
      <c r="C103" s="12">
        <v>1</v>
      </c>
      <c r="D103" s="19">
        <v>2026</v>
      </c>
      <c r="E103" s="59"/>
      <c r="F103" s="2"/>
      <c r="G103" s="10" t="s">
        <v>13</v>
      </c>
      <c r="H103" s="11" t="s">
        <v>199</v>
      </c>
      <c r="I103" s="12">
        <v>1</v>
      </c>
      <c r="J103" s="19">
        <v>2024</v>
      </c>
      <c r="K103" s="20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5" customHeight="1" x14ac:dyDescent="0.2">
      <c r="A104" s="10" t="s">
        <v>14</v>
      </c>
      <c r="B104" s="11" t="s">
        <v>76</v>
      </c>
      <c r="C104" s="12">
        <v>20</v>
      </c>
      <c r="D104" s="19">
        <v>2025</v>
      </c>
      <c r="E104" s="59"/>
      <c r="F104" s="2"/>
      <c r="G104" s="10" t="s">
        <v>12</v>
      </c>
      <c r="H104" s="11" t="s">
        <v>194</v>
      </c>
      <c r="I104" s="12">
        <v>1</v>
      </c>
      <c r="J104" s="19">
        <v>2024</v>
      </c>
      <c r="K104" s="20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customHeight="1" x14ac:dyDescent="0.2">
      <c r="A105" s="10" t="s">
        <v>12</v>
      </c>
      <c r="B105" s="11" t="s">
        <v>202</v>
      </c>
      <c r="C105" s="12">
        <v>5</v>
      </c>
      <c r="D105" s="19">
        <v>2024</v>
      </c>
      <c r="E105" s="59"/>
      <c r="F105" s="2"/>
      <c r="G105" s="10" t="s">
        <v>13</v>
      </c>
      <c r="H105" s="11" t="s">
        <v>153</v>
      </c>
      <c r="I105" s="12">
        <v>1</v>
      </c>
      <c r="J105" s="19">
        <v>2026</v>
      </c>
      <c r="K105" s="20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5" customHeight="1" x14ac:dyDescent="0.2">
      <c r="A106" s="10" t="s">
        <v>18</v>
      </c>
      <c r="B106" s="11" t="s">
        <v>177</v>
      </c>
      <c r="C106" s="12">
        <v>1</v>
      </c>
      <c r="D106" s="19">
        <v>2024</v>
      </c>
      <c r="E106" s="59"/>
      <c r="F106" s="2"/>
      <c r="G106" s="10" t="s">
        <v>13</v>
      </c>
      <c r="H106" s="11" t="s">
        <v>210</v>
      </c>
      <c r="I106" s="12">
        <v>1</v>
      </c>
      <c r="J106" s="19">
        <v>2024</v>
      </c>
      <c r="K106" s="20"/>
      <c r="IP106"/>
      <c r="IQ106"/>
      <c r="IR106"/>
      <c r="IS106"/>
      <c r="IT106"/>
      <c r="IU106"/>
      <c r="IV106"/>
    </row>
    <row r="107" spans="1:256" ht="15" customHeight="1" x14ac:dyDescent="0.2">
      <c r="A107" s="10" t="s">
        <v>12</v>
      </c>
      <c r="B107" s="11" t="s">
        <v>157</v>
      </c>
      <c r="C107" s="12">
        <v>1</v>
      </c>
      <c r="D107" s="19">
        <v>2026</v>
      </c>
      <c r="E107" s="59"/>
      <c r="F107" s="2"/>
      <c r="G107" s="10" t="s">
        <v>12</v>
      </c>
      <c r="H107" s="11" t="s">
        <v>156</v>
      </c>
      <c r="I107" s="12">
        <v>3</v>
      </c>
      <c r="J107" s="19">
        <v>2026</v>
      </c>
      <c r="K107" s="20"/>
      <c r="IP107"/>
      <c r="IQ107"/>
      <c r="IR107"/>
      <c r="IS107"/>
      <c r="IT107"/>
      <c r="IU107"/>
      <c r="IV107"/>
    </row>
    <row r="108" spans="1:256" ht="15" customHeight="1" x14ac:dyDescent="0.2">
      <c r="A108" s="10" t="s">
        <v>13</v>
      </c>
      <c r="B108" s="11" t="s">
        <v>158</v>
      </c>
      <c r="C108" s="12">
        <v>2</v>
      </c>
      <c r="D108" s="19">
        <v>2026</v>
      </c>
      <c r="E108" s="59"/>
      <c r="F108" s="2"/>
      <c r="G108" s="10" t="s">
        <v>13</v>
      </c>
      <c r="H108" s="11" t="s">
        <v>165</v>
      </c>
      <c r="I108" s="12">
        <v>1</v>
      </c>
      <c r="J108" s="19">
        <v>2026</v>
      </c>
      <c r="K108" s="20"/>
      <c r="IP108"/>
      <c r="IQ108"/>
      <c r="IR108"/>
      <c r="IS108"/>
      <c r="IT108"/>
      <c r="IU108"/>
      <c r="IV108"/>
    </row>
    <row r="109" spans="1:256" ht="15" customHeight="1" x14ac:dyDescent="0.2">
      <c r="A109" s="41"/>
      <c r="B109" s="42"/>
      <c r="C109" s="43">
        <f>SUM(C91:C108)</f>
        <v>96</v>
      </c>
      <c r="D109" s="44">
        <f>SUM(D91:D108)</f>
        <v>36450</v>
      </c>
      <c r="E109" s="45"/>
      <c r="F109" s="2"/>
      <c r="G109" s="10" t="s">
        <v>12</v>
      </c>
      <c r="H109" s="11" t="s">
        <v>141</v>
      </c>
      <c r="I109" s="12">
        <v>1</v>
      </c>
      <c r="J109" s="19">
        <v>2024</v>
      </c>
      <c r="K109" s="20"/>
      <c r="IP109"/>
      <c r="IQ109"/>
      <c r="IR109"/>
      <c r="IS109"/>
      <c r="IT109"/>
      <c r="IU109"/>
      <c r="IV109"/>
    </row>
    <row r="110" spans="1:256" ht="15" customHeight="1" x14ac:dyDescent="0.2">
      <c r="A110" s="56"/>
      <c r="B110" s="56"/>
      <c r="C110" s="56"/>
      <c r="D110" s="56"/>
      <c r="E110" s="56"/>
      <c r="F110" s="2"/>
      <c r="G110" s="10" t="s">
        <v>13</v>
      </c>
      <c r="H110" s="11" t="s">
        <v>164</v>
      </c>
      <c r="I110" s="12">
        <v>1</v>
      </c>
      <c r="J110" s="19">
        <v>2024</v>
      </c>
      <c r="K110" s="20"/>
      <c r="IP110"/>
      <c r="IQ110"/>
      <c r="IR110"/>
      <c r="IS110"/>
      <c r="IT110"/>
      <c r="IU110"/>
      <c r="IV110"/>
    </row>
    <row r="111" spans="1:256" ht="15" customHeight="1" x14ac:dyDescent="0.2">
      <c r="A111" s="61" t="s">
        <v>66</v>
      </c>
      <c r="B111" s="62"/>
      <c r="C111" s="62"/>
      <c r="D111" s="62"/>
      <c r="E111" s="63"/>
      <c r="F111" s="2"/>
      <c r="G111" s="41"/>
      <c r="H111" s="42"/>
      <c r="I111" s="43">
        <f>SUM(I93:I110)</f>
        <v>96</v>
      </c>
      <c r="J111" s="43">
        <f>SUM(J93:J110)</f>
        <v>34430</v>
      </c>
      <c r="K111" s="45"/>
      <c r="IP111"/>
      <c r="IQ111"/>
      <c r="IR111"/>
      <c r="IS111"/>
      <c r="IT111"/>
      <c r="IU111"/>
      <c r="IV111"/>
    </row>
    <row r="112" spans="1:256" ht="15" customHeight="1" x14ac:dyDescent="0.2">
      <c r="A112" s="3" t="s">
        <v>1</v>
      </c>
      <c r="B112" s="4" t="s">
        <v>2</v>
      </c>
      <c r="C112" s="5" t="s">
        <v>3</v>
      </c>
      <c r="D112" s="5" t="s">
        <v>4</v>
      </c>
      <c r="E112" s="6" t="s">
        <v>5</v>
      </c>
      <c r="F112" s="2"/>
      <c r="IP112"/>
      <c r="IQ112"/>
      <c r="IR112"/>
      <c r="IS112"/>
      <c r="IT112"/>
      <c r="IU112"/>
      <c r="IV112"/>
    </row>
    <row r="113" spans="1:256" ht="15" customHeight="1" x14ac:dyDescent="0.2">
      <c r="A113" s="10" t="s">
        <v>14</v>
      </c>
      <c r="B113" s="11" t="s">
        <v>212</v>
      </c>
      <c r="C113" s="12">
        <v>1</v>
      </c>
      <c r="D113" s="19">
        <v>2024</v>
      </c>
      <c r="E113" s="58"/>
      <c r="F113" s="2"/>
      <c r="IP113"/>
      <c r="IQ113"/>
      <c r="IR113"/>
      <c r="IS113"/>
      <c r="IT113"/>
      <c r="IU113"/>
      <c r="IV113"/>
    </row>
    <row r="114" spans="1:256" ht="15" customHeight="1" x14ac:dyDescent="0.2">
      <c r="A114" s="10" t="s">
        <v>12</v>
      </c>
      <c r="B114" s="11" t="s">
        <v>96</v>
      </c>
      <c r="C114" s="12">
        <v>2</v>
      </c>
      <c r="D114" s="19">
        <v>2026</v>
      </c>
      <c r="E114" s="58"/>
      <c r="F114" s="2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5" customHeight="1" x14ac:dyDescent="0.2">
      <c r="A115" s="10" t="s">
        <v>13</v>
      </c>
      <c r="B115" s="11" t="s">
        <v>97</v>
      </c>
      <c r="C115" s="12">
        <v>14</v>
      </c>
      <c r="D115" s="19">
        <v>2026</v>
      </c>
      <c r="E115" s="58"/>
      <c r="F115" s="2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5" customHeight="1" x14ac:dyDescent="0.2">
      <c r="A116" s="10" t="s">
        <v>13</v>
      </c>
      <c r="B116" s="11" t="s">
        <v>204</v>
      </c>
      <c r="C116" s="12">
        <v>1</v>
      </c>
      <c r="D116" s="19">
        <v>2024</v>
      </c>
      <c r="E116" s="58"/>
      <c r="F116" s="2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5" customHeight="1" x14ac:dyDescent="0.2">
      <c r="A117" s="10" t="s">
        <v>12</v>
      </c>
      <c r="B117" s="11" t="s">
        <v>220</v>
      </c>
      <c r="C117" s="12">
        <v>1</v>
      </c>
      <c r="D117" s="19">
        <v>2024</v>
      </c>
      <c r="E117" s="58"/>
      <c r="F117" s="2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5" customHeight="1" x14ac:dyDescent="0.2">
      <c r="A118" s="10" t="s">
        <v>14</v>
      </c>
      <c r="B118" s="11" t="s">
        <v>74</v>
      </c>
      <c r="C118" s="12">
        <v>3</v>
      </c>
      <c r="D118" s="19">
        <v>2025</v>
      </c>
      <c r="E118" s="60"/>
      <c r="F118" s="2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5" customHeight="1" x14ac:dyDescent="0.2">
      <c r="A119" s="10" t="s">
        <v>12</v>
      </c>
      <c r="B119" s="11" t="s">
        <v>48</v>
      </c>
      <c r="C119" s="12">
        <v>11</v>
      </c>
      <c r="D119" s="19">
        <v>2025</v>
      </c>
      <c r="E119" s="60"/>
      <c r="F119" s="2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5" customHeight="1" x14ac:dyDescent="0.2">
      <c r="A120" s="10" t="s">
        <v>13</v>
      </c>
      <c r="B120" s="11" t="s">
        <v>183</v>
      </c>
      <c r="C120" s="12">
        <v>7</v>
      </c>
      <c r="D120" s="19">
        <v>2024</v>
      </c>
      <c r="E120" s="59"/>
      <c r="F120" s="2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5" customHeight="1" x14ac:dyDescent="0.2">
      <c r="A121" s="10" t="s">
        <v>11</v>
      </c>
      <c r="B121" s="11" t="s">
        <v>190</v>
      </c>
      <c r="C121" s="12">
        <v>1</v>
      </c>
      <c r="D121" s="19">
        <v>2024</v>
      </c>
      <c r="E121" s="59"/>
      <c r="F121" s="2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5" customHeight="1" x14ac:dyDescent="0.2">
      <c r="A122" s="10" t="s">
        <v>15</v>
      </c>
      <c r="B122" s="11" t="s">
        <v>187</v>
      </c>
      <c r="C122" s="12">
        <v>1</v>
      </c>
      <c r="D122" s="19">
        <v>2024</v>
      </c>
      <c r="E122" s="60"/>
      <c r="F122" s="28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5" customHeight="1" x14ac:dyDescent="0.2">
      <c r="A123" s="10" t="s">
        <v>11</v>
      </c>
      <c r="B123" s="11" t="s">
        <v>182</v>
      </c>
      <c r="C123" s="12">
        <v>6</v>
      </c>
      <c r="D123" s="19">
        <v>2024</v>
      </c>
      <c r="E123" s="60"/>
      <c r="F123" s="2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5" customHeight="1" x14ac:dyDescent="0.2">
      <c r="A124" s="10" t="s">
        <v>12</v>
      </c>
      <c r="B124" s="11" t="s">
        <v>120</v>
      </c>
      <c r="C124" s="12">
        <v>11</v>
      </c>
      <c r="D124" s="19">
        <v>2026</v>
      </c>
      <c r="E124" s="59"/>
      <c r="F124" s="2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5" customHeight="1" x14ac:dyDescent="0.2">
      <c r="A125" s="10" t="s">
        <v>18</v>
      </c>
      <c r="B125" s="11" t="s">
        <v>40</v>
      </c>
      <c r="C125" s="12">
        <v>1</v>
      </c>
      <c r="D125" s="19">
        <v>2024</v>
      </c>
      <c r="E125" s="59"/>
      <c r="F125" s="2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5" customHeight="1" x14ac:dyDescent="0.2">
      <c r="A126" s="10" t="s">
        <v>12</v>
      </c>
      <c r="B126" s="11" t="s">
        <v>50</v>
      </c>
      <c r="C126" s="12">
        <v>4</v>
      </c>
      <c r="D126" s="19">
        <v>2025</v>
      </c>
      <c r="E126" s="59"/>
      <c r="F126" s="2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5" customHeight="1" x14ac:dyDescent="0.2">
      <c r="A127" s="10" t="s">
        <v>13</v>
      </c>
      <c r="B127" s="11" t="s">
        <v>79</v>
      </c>
      <c r="C127" s="12">
        <v>3</v>
      </c>
      <c r="D127" s="19">
        <v>2025</v>
      </c>
      <c r="E127" s="59"/>
      <c r="F127" s="2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5" customHeight="1" x14ac:dyDescent="0.2">
      <c r="A128" s="10" t="s">
        <v>13</v>
      </c>
      <c r="B128" s="11" t="s">
        <v>43</v>
      </c>
      <c r="C128" s="12">
        <v>5</v>
      </c>
      <c r="D128" s="19">
        <v>2024</v>
      </c>
      <c r="E128" s="59"/>
      <c r="F128" s="2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5" customHeight="1" x14ac:dyDescent="0.2">
      <c r="A129" s="10" t="s">
        <v>15</v>
      </c>
      <c r="B129" s="11" t="s">
        <v>123</v>
      </c>
      <c r="C129" s="12">
        <v>3</v>
      </c>
      <c r="D129" s="19">
        <v>2026</v>
      </c>
      <c r="E129" s="59"/>
      <c r="F129" s="2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5" customHeight="1" x14ac:dyDescent="0.2">
      <c r="A130" s="10" t="s">
        <v>14</v>
      </c>
      <c r="B130" s="11" t="s">
        <v>126</v>
      </c>
      <c r="C130" s="12">
        <v>5</v>
      </c>
      <c r="D130" s="19">
        <v>2026</v>
      </c>
      <c r="E130" s="59"/>
      <c r="F130" s="2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5" customHeight="1" x14ac:dyDescent="0.2">
      <c r="A131" s="41"/>
      <c r="B131" s="42"/>
      <c r="C131" s="43">
        <f>SUM(C113:C130)</f>
        <v>80</v>
      </c>
      <c r="D131" s="44">
        <f>SUM(D113:D130)</f>
        <v>36446</v>
      </c>
      <c r="E131" s="45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5" customHeight="1" x14ac:dyDescent="0.2"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5" customHeight="1" x14ac:dyDescent="0.2"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5" customHeight="1" x14ac:dyDescent="0.2"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5" customHeight="1" x14ac:dyDescent="0.2"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5" customHeight="1" x14ac:dyDescent="0.2"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5" customHeight="1" x14ac:dyDescent="0.2"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5" customHeight="1" x14ac:dyDescent="0.2"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5" customHeight="1" x14ac:dyDescent="0.2"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" customHeight="1" x14ac:dyDescent="0.2"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5" customHeight="1" x14ac:dyDescent="0.2"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5" customHeight="1" x14ac:dyDescent="0.2"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5" customHeight="1" x14ac:dyDescent="0.2"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5" customHeight="1" x14ac:dyDescent="0.2"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244:256" ht="15" customHeight="1" x14ac:dyDescent="0.2"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</sheetData>
  <mergeCells count="11">
    <mergeCell ref="G91:K91"/>
    <mergeCell ref="G69:K69"/>
    <mergeCell ref="G47:K47"/>
    <mergeCell ref="A111:E111"/>
    <mergeCell ref="A67:E67"/>
    <mergeCell ref="A89:E89"/>
    <mergeCell ref="A1:E1"/>
    <mergeCell ref="G1:Q1"/>
    <mergeCell ref="G25:K25"/>
    <mergeCell ref="A45:E45"/>
    <mergeCell ref="A23:E23"/>
  </mergeCells>
  <conditionalFormatting sqref="C3:C21">
    <cfRule type="cellIs" dxfId="23" priority="68" stopIfTrue="1" operator="lessThan">
      <formula>0</formula>
    </cfRule>
  </conditionalFormatting>
  <conditionalFormatting sqref="C25:C43">
    <cfRule type="cellIs" dxfId="22" priority="14" stopIfTrue="1" operator="lessThan">
      <formula>0</formula>
    </cfRule>
  </conditionalFormatting>
  <conditionalFormatting sqref="C47:C65">
    <cfRule type="cellIs" dxfId="21" priority="13" stopIfTrue="1" operator="lessThan">
      <formula>0</formula>
    </cfRule>
  </conditionalFormatting>
  <conditionalFormatting sqref="C69:C87">
    <cfRule type="cellIs" dxfId="20" priority="48" stopIfTrue="1" operator="lessThan">
      <formula>0</formula>
    </cfRule>
  </conditionalFormatting>
  <conditionalFormatting sqref="C91:C109">
    <cfRule type="cellIs" dxfId="19" priority="7" stopIfTrue="1" operator="lessThan">
      <formula>0</formula>
    </cfRule>
  </conditionalFormatting>
  <conditionalFormatting sqref="C113:C131">
    <cfRule type="cellIs" dxfId="18" priority="1" stopIfTrue="1" operator="lessThan">
      <formula>0</formula>
    </cfRule>
  </conditionalFormatting>
  <conditionalFormatting sqref="E3:E21 I3:J23 I27:K28 I29:I30 K29:K30 I31:K31 I32 K32 I33:K33 I45:K45 I67:K67 I89:K89 I111:K111">
    <cfRule type="cellIs" dxfId="17" priority="116" stopIfTrue="1" operator="lessThan">
      <formula>0</formula>
    </cfRule>
  </conditionalFormatting>
  <conditionalFormatting sqref="E25:E43">
    <cfRule type="cellIs" dxfId="16" priority="110" stopIfTrue="1" operator="lessThan">
      <formula>0</formula>
    </cfRule>
  </conditionalFormatting>
  <conditionalFormatting sqref="E47:E65">
    <cfRule type="cellIs" dxfId="15" priority="105" stopIfTrue="1" operator="lessThan">
      <formula>0</formula>
    </cfRule>
  </conditionalFormatting>
  <conditionalFormatting sqref="E69:E87">
    <cfRule type="cellIs" dxfId="14" priority="100" stopIfTrue="1" operator="lessThan">
      <formula>0</formula>
    </cfRule>
  </conditionalFormatting>
  <conditionalFormatting sqref="E91:E109">
    <cfRule type="cellIs" dxfId="13" priority="93" stopIfTrue="1" operator="lessThan">
      <formula>0</formula>
    </cfRule>
  </conditionalFormatting>
  <conditionalFormatting sqref="E113:E131">
    <cfRule type="cellIs" dxfId="12" priority="88" stopIfTrue="1" operator="lessThan">
      <formula>0</formula>
    </cfRule>
  </conditionalFormatting>
  <conditionalFormatting sqref="I34:I44">
    <cfRule type="cellIs" dxfId="11" priority="67" stopIfTrue="1" operator="lessThan">
      <formula>0</formula>
    </cfRule>
  </conditionalFormatting>
  <conditionalFormatting sqref="I49:I53">
    <cfRule type="cellIs" dxfId="10" priority="56" stopIfTrue="1" operator="lessThan">
      <formula>0</formula>
    </cfRule>
  </conditionalFormatting>
  <conditionalFormatting sqref="I55:I66">
    <cfRule type="cellIs" dxfId="9" priority="11" stopIfTrue="1" operator="lessThan">
      <formula>0</formula>
    </cfRule>
  </conditionalFormatting>
  <conditionalFormatting sqref="I71:I78">
    <cfRule type="cellIs" dxfId="8" priority="39" stopIfTrue="1" operator="lessThan">
      <formula>0</formula>
    </cfRule>
  </conditionalFormatting>
  <conditionalFormatting sqref="I93:I110">
    <cfRule type="cellIs" dxfId="7" priority="5" stopIfTrue="1" operator="lessThan">
      <formula>0</formula>
    </cfRule>
  </conditionalFormatting>
  <conditionalFormatting sqref="I54:J54">
    <cfRule type="cellIs" dxfId="6" priority="55" stopIfTrue="1" operator="lessThan">
      <formula>0</formula>
    </cfRule>
  </conditionalFormatting>
  <conditionalFormatting sqref="I72:J72">
    <cfRule type="cellIs" dxfId="5" priority="44" stopIfTrue="1" operator="lessThan">
      <formula>0</formula>
    </cfRule>
  </conditionalFormatting>
  <conditionalFormatting sqref="I79:J79 I80:I88">
    <cfRule type="cellIs" dxfId="4" priority="79" stopIfTrue="1" operator="lessThan">
      <formula>0</formula>
    </cfRule>
  </conditionalFormatting>
  <conditionalFormatting sqref="K34:K44">
    <cfRule type="cellIs" dxfId="3" priority="108" stopIfTrue="1" operator="lessThan">
      <formula>0</formula>
    </cfRule>
  </conditionalFormatting>
  <conditionalFormatting sqref="K49:K66">
    <cfRule type="cellIs" dxfId="2" priority="103" stopIfTrue="1" operator="lessThan">
      <formula>0</formula>
    </cfRule>
  </conditionalFormatting>
  <conditionalFormatting sqref="K71:K88">
    <cfRule type="cellIs" dxfId="1" priority="95" stopIfTrue="1" operator="lessThan">
      <formula>0</formula>
    </cfRule>
  </conditionalFormatting>
  <conditionalFormatting sqref="K93:K110">
    <cfRule type="cellIs" dxfId="0" priority="9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Lheep Kim</dc:creator>
  <cp:lastModifiedBy>Heather Riggs</cp:lastModifiedBy>
  <dcterms:created xsi:type="dcterms:W3CDTF">2019-07-27T13:43:55Z</dcterms:created>
  <dcterms:modified xsi:type="dcterms:W3CDTF">2024-01-01T14:10:33Z</dcterms:modified>
</cp:coreProperties>
</file>